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IPI" sheetId="1" r:id="rId1"/>
    <sheet name="BS" sheetId="2" r:id="rId2"/>
    <sheet name="DT" sheetId="3" r:id="rId3"/>
    <sheet name="GK" sheetId="4" r:id="rId4"/>
    <sheet name="BD" sheetId="5" r:id="rId5"/>
  </sheets>
  <definedNames/>
  <calcPr fullCalcOnLoad="1"/>
</workbook>
</file>

<file path=xl/sharedStrings.xml><?xml version="1.0" encoding="utf-8"?>
<sst xmlns="http://schemas.openxmlformats.org/spreadsheetml/2006/main" count="316" uniqueCount="198">
  <si>
    <t xml:space="preserve">  </t>
  </si>
  <si>
    <t xml:space="preserve">INTERTRADE ITA  podjetje za zastopanje tujih firm d.d. </t>
  </si>
  <si>
    <t>Tomšičeva 3, LJUBLJANA</t>
  </si>
  <si>
    <t>v tisočih SIT</t>
  </si>
  <si>
    <t>1.</t>
  </si>
  <si>
    <t xml:space="preserve">Čisti prihodki od prodaje </t>
  </si>
  <si>
    <t>4.</t>
  </si>
  <si>
    <t>Drugi poslovni prihodki (s prevredn.poslov. prihodki)</t>
  </si>
  <si>
    <t>5.</t>
  </si>
  <si>
    <t>Stroški blaga, materiala in storitev</t>
  </si>
  <si>
    <t>b) Stroški storitev</t>
  </si>
  <si>
    <t xml:space="preserve">6. </t>
  </si>
  <si>
    <t>Stroški dela</t>
  </si>
  <si>
    <t>a) Stroški plač</t>
  </si>
  <si>
    <t>b) Stroški socialnih zavarovanj</t>
  </si>
  <si>
    <t>c) Drugi stroški dela</t>
  </si>
  <si>
    <t>7.</t>
  </si>
  <si>
    <t>Odpisi vrednosti</t>
  </si>
  <si>
    <t>8.</t>
  </si>
  <si>
    <t>Drugi poslovni odhodki</t>
  </si>
  <si>
    <t>9.</t>
  </si>
  <si>
    <t>Finančni prihodki iz deležev</t>
  </si>
  <si>
    <t>10.</t>
  </si>
  <si>
    <t>16.</t>
  </si>
  <si>
    <t>17.</t>
  </si>
  <si>
    <t>19.</t>
  </si>
  <si>
    <t xml:space="preserve">Davek iz dobička </t>
  </si>
  <si>
    <t>SREDSTVA</t>
  </si>
  <si>
    <t>A.</t>
  </si>
  <si>
    <t>I.</t>
  </si>
  <si>
    <t>II.</t>
  </si>
  <si>
    <t xml:space="preserve">Opredmetena osnovna sredstva </t>
  </si>
  <si>
    <t xml:space="preserve">          a) Zemljišča</t>
  </si>
  <si>
    <t xml:space="preserve">          b) Zgradbe</t>
  </si>
  <si>
    <t xml:space="preserve">      3. Druge naprave in oprema</t>
  </si>
  <si>
    <t>III.</t>
  </si>
  <si>
    <t>Dolgoročne finančne naložbe</t>
  </si>
  <si>
    <t>B.</t>
  </si>
  <si>
    <t>Zaloge</t>
  </si>
  <si>
    <t xml:space="preserve">Kratkoročne finančne naložbe </t>
  </si>
  <si>
    <t>IV.</t>
  </si>
  <si>
    <t>C.</t>
  </si>
  <si>
    <t>OBVEZNOSTI DO VIROV SREDSTEV</t>
  </si>
  <si>
    <t>Kapital</t>
  </si>
  <si>
    <t>Vpoklicani kapital</t>
  </si>
  <si>
    <t>Kapitalske rezerve</t>
  </si>
  <si>
    <t>Rezerve iz dobička</t>
  </si>
  <si>
    <t>Preneseni čisti poslovni izid</t>
  </si>
  <si>
    <t>V.</t>
  </si>
  <si>
    <t>Čisti poslovni izid poslovnega leta</t>
  </si>
  <si>
    <t>VI.</t>
  </si>
  <si>
    <t>Č.</t>
  </si>
  <si>
    <t>a)</t>
  </si>
  <si>
    <t>b)</t>
  </si>
  <si>
    <t>c)</t>
  </si>
  <si>
    <t>FINANČNI TOKOVI PRI FINANCIRANJU</t>
  </si>
  <si>
    <t>Č)</t>
  </si>
  <si>
    <t>x)</t>
  </si>
  <si>
    <t>+y)</t>
  </si>
  <si>
    <t>Skupaj kapital</t>
  </si>
  <si>
    <t>Premiki v kapital</t>
  </si>
  <si>
    <t>-</t>
  </si>
  <si>
    <t>Premiki v kapitalu</t>
  </si>
  <si>
    <t>D.</t>
  </si>
  <si>
    <t>e)</t>
  </si>
  <si>
    <t xml:space="preserve">Uprava družbe </t>
  </si>
  <si>
    <t>INTERTRADE ITA, d.d.</t>
  </si>
  <si>
    <t>č) Finančni prihodki iz drugih naložb</t>
  </si>
  <si>
    <t>Finančni prihodki iz danih posojil</t>
  </si>
  <si>
    <t>a) Finančni prihodki iz posojil, danih družb. v skupini</t>
  </si>
  <si>
    <t>b) Finančni prihodki iz posojil, danih drugim</t>
  </si>
  <si>
    <t xml:space="preserve">                 -</t>
  </si>
  <si>
    <t xml:space="preserve">15. </t>
  </si>
  <si>
    <t>Drugi prihodki</t>
  </si>
  <si>
    <t>Drugi odhodki</t>
  </si>
  <si>
    <t xml:space="preserve">a) Amortizacija </t>
  </si>
  <si>
    <t>Dolgoročna sredstva</t>
  </si>
  <si>
    <t xml:space="preserve">Neopredmetena sredstva in dolgoročne aktivne časovne razmejitve </t>
  </si>
  <si>
    <t xml:space="preserve">      1. Dolgoročne premoženjske pravice</t>
  </si>
  <si>
    <t>Naložbene nepremičnine</t>
  </si>
  <si>
    <t xml:space="preserve">      1. Dolgoročne finančne naložbe,razen posojil</t>
  </si>
  <si>
    <t xml:space="preserve">          c) Druge delnice in deleži</t>
  </si>
  <si>
    <t>Dolgoročne poslovne terjatve</t>
  </si>
  <si>
    <t xml:space="preserve">      3. Dolgoročne poslovne terjatve do drugih</t>
  </si>
  <si>
    <t>Odložene terjatve za davek</t>
  </si>
  <si>
    <t>Kratkoročna sredstva</t>
  </si>
  <si>
    <t xml:space="preserve">      3. Proizvodi in trgovsko blago</t>
  </si>
  <si>
    <t xml:space="preserve">      2. Kratkoročna posojila</t>
  </si>
  <si>
    <t xml:space="preserve">          a) Kratkoročna posojila družbam v skupini</t>
  </si>
  <si>
    <t xml:space="preserve">          b) Kratkoročna posojila drugim </t>
  </si>
  <si>
    <t>Kratkoročne poslovne terjatve</t>
  </si>
  <si>
    <t xml:space="preserve">      1. Kratkoročne poslovne terjatve do družb v skupini</t>
  </si>
  <si>
    <t xml:space="preserve">      2. Kratkoročne poslovne terjatve do kupcev</t>
  </si>
  <si>
    <t xml:space="preserve">      3. Kratkoročne poslovne terjatve do drugih</t>
  </si>
  <si>
    <t>Denarna sredstva</t>
  </si>
  <si>
    <t>Kratkoročne aktivne časovne razmejitve</t>
  </si>
  <si>
    <t xml:space="preserve">      1. Osnovni kapital</t>
  </si>
  <si>
    <t xml:space="preserve">      1. Zakonske rezerve</t>
  </si>
  <si>
    <t>Presežek iz prevrednotenja</t>
  </si>
  <si>
    <t>Dolgoročne obveznosti</t>
  </si>
  <si>
    <t>Odložene obveznosti za davek</t>
  </si>
  <si>
    <t>Kratkoročne obveznosti</t>
  </si>
  <si>
    <t>Kratkoročne poslovne obveznosti</t>
  </si>
  <si>
    <t xml:space="preserve">      1. Kratkoročne poslovne obveznosti do družb v skupini</t>
  </si>
  <si>
    <t xml:space="preserve">      2. Kratkoročne poslovne obveznosti do dobaviteljev</t>
  </si>
  <si>
    <t xml:space="preserve">      4. Kratkoročne poslovne obveznosti na podlagi predujmov</t>
  </si>
  <si>
    <t xml:space="preserve">      5. Druge kratkoročne poslovne obveznosti </t>
  </si>
  <si>
    <t>DENARNI TOKOVI PRI POSLOVANJU</t>
  </si>
  <si>
    <t>Prejemki pri poslovanju</t>
  </si>
  <si>
    <t>Prejemki od prodaje proizvodov in storitev</t>
  </si>
  <si>
    <t>Drugi prejemki pri poslovanju</t>
  </si>
  <si>
    <t>Izdatki pri poslovanju</t>
  </si>
  <si>
    <t>Izdatki za nakupe materiala in storitev</t>
  </si>
  <si>
    <t xml:space="preserve">Izdatki za plače </t>
  </si>
  <si>
    <t>Izdatki za dajatve vseh vrst</t>
  </si>
  <si>
    <t>Drugi izdatki pri poslovanju</t>
  </si>
  <si>
    <t>pri poslovanju ( a+ b )</t>
  </si>
  <si>
    <t>Prebitek prejemkov pri poslovanju ali prebitek izdatkov</t>
  </si>
  <si>
    <t>Prejemki pri naložbenju</t>
  </si>
  <si>
    <t>Prejemki od dobljenih obresti in deležev v dobičku drugih,</t>
  </si>
  <si>
    <t>ki se nanašajo na naložbenje</t>
  </si>
  <si>
    <t>Prejemki od odtujitev dolgoročnih finančnih naložb</t>
  </si>
  <si>
    <t>Prejemki od odtujitev kratkoročnih finančnih naložb</t>
  </si>
  <si>
    <t>Izdatki pri naložbenju</t>
  </si>
  <si>
    <t xml:space="preserve">Izdatki za pridobitev opredmetenih osnovnih sredstev </t>
  </si>
  <si>
    <t>Izdatki za pridobitev dolgoročnih finančniih naložb</t>
  </si>
  <si>
    <t>Izdatki za pridobitev kratkoročnih finančnih naložb</t>
  </si>
  <si>
    <t xml:space="preserve">Prebitek prejemkov pri naložbenju ali prebitek </t>
  </si>
  <si>
    <t>izdatkov pri naložbenju ( a + b )</t>
  </si>
  <si>
    <t>KONČNO STANJE DENARNIH SREDSTEV</t>
  </si>
  <si>
    <t>Denarni izid v obdobju ( seštevek prebitkov Ac,Bc in Cc)</t>
  </si>
  <si>
    <t xml:space="preserve">Začetno stanje denarnih sredstev </t>
  </si>
  <si>
    <t>1.Osnovni kapital</t>
  </si>
  <si>
    <t>I.Vpoklicani kapital</t>
  </si>
  <si>
    <t>II. Kapitalske rezerve</t>
  </si>
  <si>
    <t>III. Rezerve iz dobička</t>
  </si>
  <si>
    <t>1.Zakonske rezerve</t>
  </si>
  <si>
    <t>IV.Presežek iz prevrednotenja</t>
  </si>
  <si>
    <t>V.Preneseni čisti poslovni izid</t>
  </si>
  <si>
    <t>1.Preneseni čisti dobiček</t>
  </si>
  <si>
    <t>VI.1.Čisti dobiček poslovnega leta</t>
  </si>
  <si>
    <t>d)</t>
  </si>
  <si>
    <t xml:space="preserve">a) </t>
  </si>
  <si>
    <t>in nadzornega sveta</t>
  </si>
  <si>
    <t>Razporeditev čistega dobička kot sestavine kapitala po sklepu uprave</t>
  </si>
  <si>
    <t>Vnos zneska prevrednotenj kapitala</t>
  </si>
  <si>
    <t>Druga povečanja sestavin kapitala</t>
  </si>
  <si>
    <t>f)</t>
  </si>
  <si>
    <t>Čisti poslovni izid obračunskega obdobja</t>
  </si>
  <si>
    <t xml:space="preserve">Preneseni dobiček </t>
  </si>
  <si>
    <t>Zmanjšanje ( sprostitev ) kapitalskih rezerv</t>
  </si>
  <si>
    <t>Zmanjšanje ( sprostitev ) rezerv iz dobička ločeno po posameznih vrstah</t>
  </si>
  <si>
    <t>teh rezerv</t>
  </si>
  <si>
    <t xml:space="preserve">Povečanje ( dodatno oblikovanje ) rezerv iz dobička ločeno po </t>
  </si>
  <si>
    <t>posameznih vrstah teh rezerv</t>
  </si>
  <si>
    <t>DENARNI TOKOVI PRI NALOŽBENJU</t>
  </si>
  <si>
    <t xml:space="preserve">BILANCA STANJA </t>
  </si>
  <si>
    <t xml:space="preserve">IZKAZ POSLOVNEGA IZIDA  </t>
  </si>
  <si>
    <t xml:space="preserve">IZKAZ DENARNEGA TOKA </t>
  </si>
  <si>
    <t>20.</t>
  </si>
  <si>
    <t>21.</t>
  </si>
  <si>
    <t>22.</t>
  </si>
  <si>
    <t>23.</t>
  </si>
  <si>
    <t>24.</t>
  </si>
  <si>
    <t xml:space="preserve">( vsota postavk - 19.,20.,21.,22, in 23. ) </t>
  </si>
  <si>
    <t>IZKAZ BILANČNEGA DOBIČKA</t>
  </si>
  <si>
    <t>a) Naba.vrednost prodanih blaga in mat. ter stroški porablj. mat.</t>
  </si>
  <si>
    <t>c) Finančni prihodki iz deležev v drugih družbah</t>
  </si>
  <si>
    <t>v  EUR</t>
  </si>
  <si>
    <t>1.1. -31.12. 2007</t>
  </si>
  <si>
    <t>a) Čisti prihodki od prodaje na domačem trgu</t>
  </si>
  <si>
    <t>b) Čisti prihodki od prodaje na tujem trgu</t>
  </si>
  <si>
    <t>b) Prevrednotovalni poslovni odhodki pri opred. osnovnih sredstvih</t>
  </si>
  <si>
    <t>c) Prevrednotovalni poslovni odhodki pri obratnih sredstvih</t>
  </si>
  <si>
    <r>
      <t xml:space="preserve">IZKAZ GIBANJA KAPITALA </t>
    </r>
    <r>
      <rPr>
        <sz val="12"/>
        <color indexed="9"/>
        <rFont val="Arial CE"/>
        <family val="2"/>
      </rPr>
      <t>za leto 2007</t>
    </r>
  </si>
  <si>
    <t>Začetno stanje na dan 31.12.2006</t>
  </si>
  <si>
    <t>Končno stanje na dan 31.12.2007</t>
  </si>
  <si>
    <t>Vnos čistega poslovnega izida poslovnega leta 2007</t>
  </si>
  <si>
    <t>BILANČNI DOBIČEK 2007</t>
  </si>
  <si>
    <t>Nerevidirane nekonsolidirane računovodske izkaze za leto 2008</t>
  </si>
  <si>
    <t>za obdobje  od  01.01.2008 do  31.12.2008</t>
  </si>
  <si>
    <t>1.1. -31.12. 2008</t>
  </si>
  <si>
    <t>na dan 31.12.2008</t>
  </si>
  <si>
    <r>
      <t xml:space="preserve">IZKAZ GIBANJA KAPITALA </t>
    </r>
    <r>
      <rPr>
        <sz val="12"/>
        <color indexed="9"/>
        <rFont val="Arial CE"/>
        <family val="2"/>
      </rPr>
      <t>za leto 2008</t>
    </r>
  </si>
  <si>
    <t>za leto 2008</t>
  </si>
  <si>
    <t>Začetno stanje na dan 31.12.2007</t>
  </si>
  <si>
    <t>Vnos čistega poslovnega izida poslovnega leta 2008</t>
  </si>
  <si>
    <t>Končno stanje na dan 31.12.2008</t>
  </si>
  <si>
    <t>BILANČNI DOBIČEK 2008</t>
  </si>
  <si>
    <t>13.</t>
  </si>
  <si>
    <t xml:space="preserve">Finančni odhodki iz finančnih obveznosti </t>
  </si>
  <si>
    <t>č) Finančni odhodki iz drugih finančnih obveznostih</t>
  </si>
  <si>
    <t>Bilančni dobiček - ostane nerazporejen:</t>
  </si>
  <si>
    <t xml:space="preserve">c) </t>
  </si>
  <si>
    <t>Poravnava izgube kot odbitne sestavine kapitala</t>
  </si>
  <si>
    <t>Obvestilo bo objavljeno na uradni spletni strani družbe www.intertrade-ita.si, od dne 04.03.2009 dalje, za obdobje najmanj pet let.</t>
  </si>
  <si>
    <t>Ljubljana, 04.03.2009</t>
  </si>
  <si>
    <t>V skladu s 386. členom Zakona o trgu finančnih inštrumentov (Ur.l. RS št. 67/07 in 100/07) ter določili Pravil Ljubljanske borze,d.d., Ljubljana (Ur.l. RS št. 45/08) in veljavne zakonodaje uprava družbe objavlja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</si>
</sst>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\ _S_I_T_-;\-* #,##0\ _S_I_T_-;_-* &quot;-&quot;??\ _S_I_T_-;_-@_-"/>
  </numFmts>
  <fonts count="1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9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sz val="14"/>
      <color indexed="9"/>
      <name val="Arial CE"/>
      <family val="2"/>
    </font>
    <font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3" fontId="0" fillId="2" borderId="4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 quotePrefix="1">
      <alignment horizontal="right"/>
    </xf>
    <xf numFmtId="3" fontId="6" fillId="2" borderId="4" xfId="0" applyNumberFormat="1" applyFont="1" applyFill="1" applyBorder="1" applyAlignment="1" quotePrefix="1">
      <alignment horizontal="right"/>
    </xf>
    <xf numFmtId="3" fontId="6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/>
    </xf>
    <xf numFmtId="3" fontId="6" fillId="2" borderId="12" xfId="0" applyNumberFormat="1" applyFont="1" applyFill="1" applyBorder="1" applyAlignment="1" quotePrefix="1">
      <alignment horizontal="right"/>
    </xf>
    <xf numFmtId="0" fontId="10" fillId="2" borderId="0" xfId="0" applyFont="1" applyFill="1" applyBorder="1" applyAlignment="1">
      <alignment/>
    </xf>
    <xf numFmtId="3" fontId="0" fillId="2" borderId="4" xfId="0" applyNumberFormat="1" applyFont="1" applyFill="1" applyBorder="1" applyAlignment="1" quotePrefix="1">
      <alignment horizontal="right"/>
    </xf>
    <xf numFmtId="0" fontId="3" fillId="2" borderId="13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1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3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4" fontId="6" fillId="2" borderId="0" xfId="0" applyNumberFormat="1" applyFont="1" applyFill="1" applyBorder="1" applyAlignment="1" quotePrefix="1">
      <alignment horizontal="right"/>
    </xf>
    <xf numFmtId="14" fontId="6" fillId="2" borderId="11" xfId="0" applyNumberFormat="1" applyFont="1" applyFill="1" applyBorder="1" applyAlignment="1" quotePrefix="1">
      <alignment horizontal="right"/>
    </xf>
    <xf numFmtId="14" fontId="6" fillId="2" borderId="0" xfId="0" applyNumberFormat="1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14" fontId="6" fillId="2" borderId="0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9" fillId="2" borderId="22" xfId="0" applyFont="1" applyFill="1" applyBorder="1" applyAlignment="1">
      <alignment/>
    </xf>
    <xf numFmtId="14" fontId="6" fillId="2" borderId="20" xfId="0" applyNumberFormat="1" applyFont="1" applyFill="1" applyBorder="1" applyAlignment="1" quotePrefix="1">
      <alignment horizontal="right"/>
    </xf>
    <xf numFmtId="14" fontId="6" fillId="2" borderId="12" xfId="0" applyNumberFormat="1" applyFont="1" applyFill="1" applyBorder="1" applyAlignment="1" quotePrefix="1">
      <alignment horizontal="right"/>
    </xf>
    <xf numFmtId="0" fontId="9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2" borderId="17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3" fontId="6" fillId="2" borderId="16" xfId="0" applyNumberFormat="1" applyFont="1" applyFill="1" applyBorder="1" applyAlignment="1" quotePrefix="1">
      <alignment horizontal="right"/>
    </xf>
    <xf numFmtId="49" fontId="9" fillId="2" borderId="0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49" fontId="1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3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3" fontId="6" fillId="2" borderId="31" xfId="0" applyNumberFormat="1" applyFont="1" applyFill="1" applyBorder="1" applyAlignment="1" quotePrefix="1">
      <alignment horizontal="right"/>
    </xf>
    <xf numFmtId="3" fontId="6" fillId="2" borderId="30" xfId="0" applyNumberFormat="1" applyFont="1" applyFill="1" applyBorder="1" applyAlignment="1" quotePrefix="1">
      <alignment horizontal="right"/>
    </xf>
    <xf numFmtId="3" fontId="6" fillId="2" borderId="32" xfId="0" applyNumberFormat="1" applyFont="1" applyFill="1" applyBorder="1" applyAlignment="1" quotePrefix="1">
      <alignment horizontal="right"/>
    </xf>
    <xf numFmtId="0" fontId="9" fillId="2" borderId="1" xfId="0" applyFont="1" applyFill="1" applyBorder="1" applyAlignment="1">
      <alignment vertical="top"/>
    </xf>
    <xf numFmtId="3" fontId="6" fillId="2" borderId="14" xfId="0" applyNumberFormat="1" applyFont="1" applyFill="1" applyBorder="1" applyAlignment="1" quotePrefix="1">
      <alignment horizontal="right"/>
    </xf>
    <xf numFmtId="0" fontId="0" fillId="3" borderId="27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4" fillId="3" borderId="27" xfId="0" applyFont="1" applyFill="1" applyBorder="1" applyAlignment="1">
      <alignment/>
    </xf>
    <xf numFmtId="0" fontId="14" fillId="3" borderId="26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right"/>
    </xf>
    <xf numFmtId="0" fontId="14" fillId="3" borderId="26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0" fillId="2" borderId="33" xfId="0" applyFont="1" applyFill="1" applyBorder="1" applyAlignment="1">
      <alignment/>
    </xf>
    <xf numFmtId="14" fontId="6" fillId="2" borderId="33" xfId="0" applyNumberFormat="1" applyFont="1" applyFill="1" applyBorder="1" applyAlignment="1" quotePrefix="1">
      <alignment horizontal="right"/>
    </xf>
    <xf numFmtId="3" fontId="6" fillId="2" borderId="33" xfId="0" applyNumberFormat="1" applyFont="1" applyFill="1" applyBorder="1" applyAlignment="1">
      <alignment horizontal="right"/>
    </xf>
    <xf numFmtId="3" fontId="0" fillId="2" borderId="33" xfId="0" applyNumberFormat="1" applyFont="1" applyFill="1" applyBorder="1" applyAlignment="1">
      <alignment horizontal="right"/>
    </xf>
    <xf numFmtId="3" fontId="0" fillId="2" borderId="33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 horizontal="center"/>
    </xf>
    <xf numFmtId="3" fontId="6" fillId="2" borderId="33" xfId="0" applyNumberFormat="1" applyFont="1" applyFill="1" applyBorder="1" applyAlignment="1">
      <alignment/>
    </xf>
    <xf numFmtId="3" fontId="0" fillId="2" borderId="34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/>
    </xf>
    <xf numFmtId="3" fontId="6" fillId="2" borderId="35" xfId="0" applyNumberFormat="1" applyFont="1" applyFill="1" applyBorder="1" applyAlignment="1">
      <alignment horizontal="center"/>
    </xf>
    <xf numFmtId="14" fontId="6" fillId="2" borderId="15" xfId="0" applyNumberFormat="1" applyFont="1" applyFill="1" applyBorder="1" applyAlignment="1" quotePrefix="1">
      <alignment horizontal="right"/>
    </xf>
    <xf numFmtId="14" fontId="6" fillId="0" borderId="34" xfId="0" applyNumberFormat="1" applyFont="1" applyFill="1" applyBorder="1" applyAlignment="1" quotePrefix="1">
      <alignment horizontal="right"/>
    </xf>
    <xf numFmtId="14" fontId="6" fillId="2" borderId="34" xfId="0" applyNumberFormat="1" applyFont="1" applyFill="1" applyBorder="1" applyAlignment="1">
      <alignment horizontal="center"/>
    </xf>
    <xf numFmtId="14" fontId="6" fillId="2" borderId="15" xfId="0" applyNumberFormat="1" applyFont="1" applyFill="1" applyBorder="1" applyAlignment="1">
      <alignment horizontal="center"/>
    </xf>
    <xf numFmtId="14" fontId="5" fillId="2" borderId="33" xfId="0" applyNumberFormat="1" applyFont="1" applyFill="1" applyBorder="1" applyAlignment="1" quotePrefix="1">
      <alignment horizontal="right"/>
    </xf>
    <xf numFmtId="14" fontId="6" fillId="2" borderId="35" xfId="0" applyNumberFormat="1" applyFont="1" applyFill="1" applyBorder="1" applyAlignment="1" quotePrefix="1">
      <alignment horizontal="right"/>
    </xf>
    <xf numFmtId="3" fontId="0" fillId="2" borderId="36" xfId="0" applyNumberFormat="1" applyFont="1" applyFill="1" applyBorder="1" applyAlignment="1">
      <alignment horizontal="right"/>
    </xf>
    <xf numFmtId="3" fontId="6" fillId="2" borderId="35" xfId="0" applyNumberFormat="1" applyFont="1" applyFill="1" applyBorder="1" applyAlignment="1" quotePrefix="1">
      <alignment horizontal="right"/>
    </xf>
    <xf numFmtId="3" fontId="6" fillId="2" borderId="37" xfId="0" applyNumberFormat="1" applyFont="1" applyFill="1" applyBorder="1" applyAlignment="1" quotePrefix="1">
      <alignment horizontal="right"/>
    </xf>
    <xf numFmtId="3" fontId="6" fillId="2" borderId="33" xfId="0" applyNumberFormat="1" applyFont="1" applyFill="1" applyBorder="1" applyAlignment="1" quotePrefix="1">
      <alignment horizontal="right"/>
    </xf>
    <xf numFmtId="0" fontId="0" fillId="2" borderId="34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164" fontId="0" fillId="0" borderId="33" xfId="20" applyNumberFormat="1" applyFont="1" applyBorder="1" applyAlignment="1">
      <alignment/>
    </xf>
    <xf numFmtId="3" fontId="6" fillId="2" borderId="33" xfId="0" applyNumberFormat="1" applyFont="1" applyFill="1" applyBorder="1" applyAlignment="1" quotePrefix="1">
      <alignment horizontal="center"/>
    </xf>
    <xf numFmtId="3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Alignment="1">
      <alignment/>
    </xf>
    <xf numFmtId="14" fontId="6" fillId="2" borderId="33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14" fontId="6" fillId="0" borderId="18" xfId="0" applyNumberFormat="1" applyFont="1" applyFill="1" applyBorder="1" applyAlignment="1" quotePrefix="1">
      <alignment horizontal="right"/>
    </xf>
    <xf numFmtId="14" fontId="6" fillId="2" borderId="2" xfId="0" applyNumberFormat="1" applyFont="1" applyFill="1" applyBorder="1" applyAlignment="1" quotePrefix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right"/>
    </xf>
    <xf numFmtId="14" fontId="6" fillId="2" borderId="19" xfId="0" applyNumberFormat="1" applyFont="1" applyFill="1" applyBorder="1" applyAlignment="1" quotePrefix="1">
      <alignment horizontal="right"/>
    </xf>
    <xf numFmtId="3" fontId="6" fillId="2" borderId="19" xfId="0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 quotePrefix="1">
      <alignment horizontal="right"/>
    </xf>
    <xf numFmtId="3" fontId="6" fillId="2" borderId="21" xfId="0" applyNumberFormat="1" applyFont="1" applyFill="1" applyBorder="1" applyAlignment="1" quotePrefix="1">
      <alignment horizontal="right"/>
    </xf>
    <xf numFmtId="3" fontId="6" fillId="2" borderId="2" xfId="0" applyNumberFormat="1" applyFont="1" applyFill="1" applyBorder="1" applyAlignment="1" quotePrefix="1">
      <alignment horizontal="right"/>
    </xf>
    <xf numFmtId="3" fontId="6" fillId="2" borderId="16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justify" vertical="top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justify" vertical="top"/>
    </xf>
    <xf numFmtId="14" fontId="6" fillId="2" borderId="18" xfId="0" applyNumberFormat="1" applyFont="1" applyFill="1" applyBorder="1" applyAlignment="1">
      <alignment horizontal="center"/>
    </xf>
    <xf numFmtId="14" fontId="6" fillId="2" borderId="15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 quotePrefix="1">
      <alignment horizontal="center"/>
    </xf>
    <xf numFmtId="14" fontId="6" fillId="2" borderId="11" xfId="0" applyNumberFormat="1" applyFont="1" applyFill="1" applyBorder="1" applyAlignment="1" quotePrefix="1">
      <alignment horizontal="center"/>
    </xf>
    <xf numFmtId="0" fontId="14" fillId="3" borderId="26" xfId="0" applyFont="1" applyFill="1" applyBorder="1" applyAlignment="1">
      <alignment/>
    </xf>
    <xf numFmtId="0" fontId="0" fillId="0" borderId="0" xfId="0" applyAlignment="1">
      <alignment/>
    </xf>
    <xf numFmtId="0" fontId="14" fillId="3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2.75390625" style="1" customWidth="1"/>
    <col min="3" max="3" width="4.25390625" style="1" customWidth="1"/>
    <col min="4" max="4" width="55.75390625" style="1" customWidth="1"/>
    <col min="5" max="6" width="17.375" style="1" customWidth="1"/>
    <col min="7" max="7" width="2.125" style="1" bestFit="1" customWidth="1"/>
    <col min="8" max="8" width="16.25390625" style="1" customWidth="1"/>
    <col min="9" max="9" width="1.00390625" style="1" customWidth="1"/>
    <col min="10" max="10" width="13.25390625" style="1" customWidth="1"/>
    <col min="11" max="11" width="15.625" style="1" customWidth="1"/>
    <col min="12" max="13" width="15.25390625" style="1" customWidth="1"/>
    <col min="14" max="14" width="2.125" style="1" customWidth="1"/>
    <col min="15" max="15" width="15.25390625" style="1" customWidth="1"/>
    <col min="16" max="16" width="2.125" style="1" customWidth="1"/>
    <col min="17" max="18" width="14.875" style="1" customWidth="1"/>
    <col min="19" max="19" width="13.75390625" style="1" customWidth="1"/>
    <col min="20" max="20" width="11.75390625" style="1" customWidth="1"/>
    <col min="21" max="16384" width="9.125" style="1" customWidth="1"/>
  </cols>
  <sheetData>
    <row r="1" spans="1:2" ht="15.75">
      <c r="A1" s="1" t="s">
        <v>0</v>
      </c>
      <c r="B1" s="2" t="s">
        <v>1</v>
      </c>
    </row>
    <row r="2" ht="14.25">
      <c r="B2" s="51" t="s">
        <v>2</v>
      </c>
    </row>
    <row r="3" ht="15">
      <c r="B3" s="3"/>
    </row>
    <row r="4" spans="2:6" ht="14.25" customHeight="1">
      <c r="B4" s="181" t="s">
        <v>197</v>
      </c>
      <c r="C4" s="181"/>
      <c r="D4" s="181"/>
      <c r="E4" s="181"/>
      <c r="F4" s="181"/>
    </row>
    <row r="5" spans="2:6" ht="14.25" customHeight="1">
      <c r="B5" s="181"/>
      <c r="C5" s="181"/>
      <c r="D5" s="181"/>
      <c r="E5" s="181"/>
      <c r="F5" s="181"/>
    </row>
    <row r="6" spans="2:6" ht="14.25" customHeight="1">
      <c r="B6" s="181"/>
      <c r="C6" s="181"/>
      <c r="D6" s="181"/>
      <c r="E6" s="181"/>
      <c r="F6" s="181"/>
    </row>
    <row r="7" spans="2:7" ht="18">
      <c r="B7" s="182" t="s">
        <v>179</v>
      </c>
      <c r="C7" s="182"/>
      <c r="D7" s="182"/>
      <c r="E7" s="182"/>
      <c r="F7" s="182"/>
      <c r="G7" s="182"/>
    </row>
    <row r="8" spans="2:6" ht="14.25" customHeight="1">
      <c r="B8" s="164"/>
      <c r="C8" s="164"/>
      <c r="D8" s="164"/>
      <c r="E8" s="164"/>
      <c r="F8" s="164"/>
    </row>
    <row r="9" spans="2:7" ht="18" customHeight="1">
      <c r="B9" s="181" t="s">
        <v>195</v>
      </c>
      <c r="C9" s="183"/>
      <c r="D9" s="183"/>
      <c r="E9" s="183"/>
      <c r="F9" s="183"/>
      <c r="G9" s="164"/>
    </row>
    <row r="10" spans="2:7" ht="18.75" thickBot="1">
      <c r="B10" s="183"/>
      <c r="C10" s="183"/>
      <c r="D10" s="183"/>
      <c r="E10" s="183"/>
      <c r="F10" s="183"/>
      <c r="G10" s="164"/>
    </row>
    <row r="11" spans="2:10" ht="18.75" customHeight="1">
      <c r="B11" s="124"/>
      <c r="C11" s="116"/>
      <c r="D11" s="125" t="s">
        <v>157</v>
      </c>
      <c r="E11" s="116"/>
      <c r="F11" s="116"/>
      <c r="G11" s="126"/>
      <c r="H11" s="5"/>
      <c r="I11" s="5"/>
      <c r="J11" s="5"/>
    </row>
    <row r="12" spans="2:17" ht="15.75">
      <c r="B12" s="127"/>
      <c r="C12" s="128"/>
      <c r="D12" s="129" t="s">
        <v>180</v>
      </c>
      <c r="E12" s="120"/>
      <c r="F12" s="130" t="s">
        <v>168</v>
      </c>
      <c r="G12" s="131"/>
      <c r="H12" s="52"/>
      <c r="I12" s="5"/>
      <c r="J12" s="5"/>
      <c r="K12" s="5"/>
      <c r="L12" s="5"/>
      <c r="M12" s="5"/>
      <c r="N12" s="5"/>
      <c r="O12" s="5"/>
      <c r="P12" s="5"/>
      <c r="Q12" s="5"/>
    </row>
    <row r="13" spans="2:17" ht="5.25" customHeight="1">
      <c r="B13" s="53"/>
      <c r="C13" s="54"/>
      <c r="D13" s="5"/>
      <c r="E13" s="135"/>
      <c r="F13" s="5"/>
      <c r="G13" s="55"/>
      <c r="H13" s="5"/>
      <c r="I13" s="5"/>
      <c r="J13" s="56"/>
      <c r="K13" s="5"/>
      <c r="L13" s="5"/>
      <c r="M13" s="5"/>
      <c r="N13" s="5"/>
      <c r="O13" s="5"/>
      <c r="P13" s="5"/>
      <c r="Q13" s="5"/>
    </row>
    <row r="14" spans="2:17" ht="13.5" thickBot="1">
      <c r="B14" s="57"/>
      <c r="C14" s="5"/>
      <c r="D14" s="56"/>
      <c r="E14" s="146" t="s">
        <v>181</v>
      </c>
      <c r="F14" s="166" t="s">
        <v>169</v>
      </c>
      <c r="G14" s="145"/>
      <c r="H14" s="58"/>
      <c r="I14" s="60"/>
      <c r="J14" s="61"/>
      <c r="K14" s="5"/>
      <c r="L14" s="5"/>
      <c r="M14" s="5"/>
      <c r="N14" s="5"/>
      <c r="O14" s="5"/>
      <c r="P14" s="5"/>
      <c r="Q14" s="5"/>
    </row>
    <row r="15" spans="2:17" ht="12.75">
      <c r="B15" s="57"/>
      <c r="C15" s="5"/>
      <c r="D15" s="56"/>
      <c r="E15" s="136"/>
      <c r="F15" s="167"/>
      <c r="G15" s="59"/>
      <c r="H15" s="58"/>
      <c r="I15" s="60"/>
      <c r="J15" s="61"/>
      <c r="K15" s="5"/>
      <c r="L15" s="5"/>
      <c r="M15" s="5"/>
      <c r="N15" s="5"/>
      <c r="O15" s="5"/>
      <c r="P15" s="5"/>
      <c r="Q15" s="5"/>
    </row>
    <row r="16" spans="2:17" ht="14.25">
      <c r="B16" s="62"/>
      <c r="C16" s="5" t="s">
        <v>4</v>
      </c>
      <c r="D16" s="36" t="s">
        <v>5</v>
      </c>
      <c r="E16" s="137">
        <f>SUM(E17:E18)</f>
        <v>363895</v>
      </c>
      <c r="F16" s="168">
        <f>SUM(F17:F18)</f>
        <v>344099</v>
      </c>
      <c r="G16" s="64"/>
      <c r="H16" s="63"/>
      <c r="I16" s="60"/>
      <c r="J16" s="61"/>
      <c r="K16" s="5"/>
      <c r="L16" s="5"/>
      <c r="M16" s="5"/>
      <c r="N16" s="5"/>
      <c r="O16" s="5"/>
      <c r="P16" s="5"/>
      <c r="Q16" s="5"/>
    </row>
    <row r="17" spans="2:17" ht="12.75">
      <c r="B17" s="57"/>
      <c r="C17" s="65"/>
      <c r="D17" s="5" t="s">
        <v>170</v>
      </c>
      <c r="E17" s="138">
        <v>239159</v>
      </c>
      <c r="F17" s="162">
        <v>206783</v>
      </c>
      <c r="G17" s="66"/>
      <c r="H17" s="21"/>
      <c r="I17" s="60"/>
      <c r="J17" s="61"/>
      <c r="K17" s="5"/>
      <c r="L17" s="5"/>
      <c r="M17" s="5"/>
      <c r="N17" s="5"/>
      <c r="O17" s="5"/>
      <c r="P17" s="5"/>
      <c r="Q17" s="5"/>
    </row>
    <row r="18" spans="2:17" ht="12.75">
      <c r="B18" s="57"/>
      <c r="C18" s="65"/>
      <c r="D18" s="5" t="s">
        <v>171</v>
      </c>
      <c r="E18" s="138">
        <v>124736</v>
      </c>
      <c r="F18" s="162">
        <v>137316</v>
      </c>
      <c r="G18" s="66"/>
      <c r="H18" s="21"/>
      <c r="I18" s="60"/>
      <c r="J18" s="61"/>
      <c r="K18" s="5"/>
      <c r="L18" s="5"/>
      <c r="M18" s="5"/>
      <c r="N18" s="5"/>
      <c r="O18" s="5"/>
      <c r="P18" s="5"/>
      <c r="Q18" s="5"/>
    </row>
    <row r="19" spans="2:16" ht="5.25" customHeight="1">
      <c r="B19" s="57"/>
      <c r="C19" s="5"/>
      <c r="D19" s="27"/>
      <c r="E19" s="138"/>
      <c r="F19" s="162"/>
      <c r="G19" s="66"/>
      <c r="H19" s="21"/>
      <c r="I19" s="5"/>
      <c r="J19" s="5"/>
      <c r="K19" s="5"/>
      <c r="L19" s="5"/>
      <c r="M19" s="5"/>
      <c r="N19" s="5"/>
      <c r="O19" s="5"/>
      <c r="P19" s="5"/>
    </row>
    <row r="20" spans="2:17" ht="14.25">
      <c r="B20" s="57"/>
      <c r="C20" s="5" t="s">
        <v>6</v>
      </c>
      <c r="D20" s="36" t="s">
        <v>7</v>
      </c>
      <c r="E20" s="137">
        <v>27781</v>
      </c>
      <c r="F20" s="168" t="s">
        <v>61</v>
      </c>
      <c r="G20" s="64"/>
      <c r="H20" s="63"/>
      <c r="I20" s="60"/>
      <c r="J20" s="61"/>
      <c r="K20" s="5"/>
      <c r="L20" s="5"/>
      <c r="M20" s="5"/>
      <c r="N20" s="5"/>
      <c r="O20" s="5"/>
      <c r="P20" s="5"/>
      <c r="Q20" s="5"/>
    </row>
    <row r="21" spans="2:16" ht="5.25" customHeight="1">
      <c r="B21" s="57"/>
      <c r="C21" s="5"/>
      <c r="D21" s="27"/>
      <c r="E21" s="137"/>
      <c r="F21" s="168"/>
      <c r="G21" s="66"/>
      <c r="H21" s="21"/>
      <c r="I21" s="5"/>
      <c r="J21" s="5"/>
      <c r="K21" s="5"/>
      <c r="L21" s="5"/>
      <c r="M21" s="5"/>
      <c r="N21" s="5"/>
      <c r="O21" s="5"/>
      <c r="P21" s="5"/>
    </row>
    <row r="22" spans="2:17" ht="14.25">
      <c r="B22" s="57"/>
      <c r="C22" s="5" t="s">
        <v>8</v>
      </c>
      <c r="D22" s="36" t="s">
        <v>9</v>
      </c>
      <c r="E22" s="137">
        <f>SUM(E23:E24)</f>
        <v>259545</v>
      </c>
      <c r="F22" s="168">
        <f>SUM(F23:F24)</f>
        <v>212373</v>
      </c>
      <c r="G22" s="64"/>
      <c r="H22" s="63"/>
      <c r="I22" s="60"/>
      <c r="J22" s="61"/>
      <c r="K22" s="5"/>
      <c r="L22" s="5"/>
      <c r="M22" s="5"/>
      <c r="N22" s="5"/>
      <c r="O22" s="5"/>
      <c r="P22" s="5"/>
      <c r="Q22" s="5"/>
    </row>
    <row r="23" spans="2:17" ht="12.75">
      <c r="B23" s="57"/>
      <c r="C23" s="5"/>
      <c r="D23" s="5" t="s">
        <v>166</v>
      </c>
      <c r="E23" s="138">
        <v>44507</v>
      </c>
      <c r="F23" s="162">
        <v>36046</v>
      </c>
      <c r="G23" s="66"/>
      <c r="H23" s="21"/>
      <c r="I23" s="60"/>
      <c r="J23" s="61"/>
      <c r="K23" s="5"/>
      <c r="L23" s="5"/>
      <c r="M23" s="5"/>
      <c r="N23" s="5"/>
      <c r="O23" s="5"/>
      <c r="P23" s="5"/>
      <c r="Q23" s="5"/>
    </row>
    <row r="24" spans="2:17" ht="12.75">
      <c r="B24" s="57"/>
      <c r="C24" s="5"/>
      <c r="D24" s="5" t="s">
        <v>10</v>
      </c>
      <c r="E24" s="138">
        <v>215038</v>
      </c>
      <c r="F24" s="162">
        <v>176327</v>
      </c>
      <c r="G24" s="66"/>
      <c r="H24" s="21"/>
      <c r="I24" s="60"/>
      <c r="J24" s="61"/>
      <c r="K24" s="5"/>
      <c r="L24" s="5"/>
      <c r="M24" s="5"/>
      <c r="N24" s="5"/>
      <c r="O24" s="5"/>
      <c r="P24" s="5"/>
      <c r="Q24" s="5"/>
    </row>
    <row r="25" spans="2:16" ht="5.25" customHeight="1">
      <c r="B25" s="57"/>
      <c r="C25" s="5"/>
      <c r="D25" s="27"/>
      <c r="E25" s="138"/>
      <c r="F25" s="162"/>
      <c r="G25" s="66"/>
      <c r="H25" s="21"/>
      <c r="I25" s="5"/>
      <c r="J25" s="5"/>
      <c r="K25" s="5"/>
      <c r="L25" s="5"/>
      <c r="M25" s="5"/>
      <c r="N25" s="5"/>
      <c r="O25" s="5"/>
      <c r="P25" s="5"/>
    </row>
    <row r="26" spans="2:17" ht="14.25">
      <c r="B26" s="57"/>
      <c r="C26" s="5" t="s">
        <v>11</v>
      </c>
      <c r="D26" s="36" t="s">
        <v>12</v>
      </c>
      <c r="E26" s="137">
        <f>SUM(E27:E29)</f>
        <v>111892</v>
      </c>
      <c r="F26" s="168">
        <f>SUM(F27:F29)</f>
        <v>128913</v>
      </c>
      <c r="G26" s="64"/>
      <c r="H26" s="63"/>
      <c r="I26" s="60"/>
      <c r="J26" s="61"/>
      <c r="K26" s="5"/>
      <c r="L26" s="5"/>
      <c r="M26" s="5"/>
      <c r="N26" s="5"/>
      <c r="O26" s="5"/>
      <c r="P26" s="5"/>
      <c r="Q26" s="5"/>
    </row>
    <row r="27" spans="2:17" ht="12.75">
      <c r="B27" s="57"/>
      <c r="D27" s="5" t="s">
        <v>13</v>
      </c>
      <c r="E27" s="138">
        <v>74874</v>
      </c>
      <c r="F27" s="162">
        <v>93933</v>
      </c>
      <c r="G27" s="66"/>
      <c r="H27" s="21"/>
      <c r="I27" s="60"/>
      <c r="J27" s="61"/>
      <c r="K27" s="5"/>
      <c r="L27" s="5"/>
      <c r="M27" s="5"/>
      <c r="N27" s="5"/>
      <c r="O27" s="5"/>
      <c r="P27" s="5"/>
      <c r="Q27" s="5"/>
    </row>
    <row r="28" spans="2:17" ht="12.75">
      <c r="B28" s="57"/>
      <c r="D28" s="5" t="s">
        <v>14</v>
      </c>
      <c r="E28" s="138">
        <v>13082</v>
      </c>
      <c r="F28" s="162">
        <v>15355</v>
      </c>
      <c r="G28" s="66"/>
      <c r="H28" s="21"/>
      <c r="I28" s="60"/>
      <c r="J28" s="61"/>
      <c r="K28" s="5"/>
      <c r="L28" s="5"/>
      <c r="M28" s="5"/>
      <c r="N28" s="5"/>
      <c r="O28" s="5"/>
      <c r="P28" s="5"/>
      <c r="Q28" s="5"/>
    </row>
    <row r="29" spans="2:17" ht="12.75">
      <c r="B29" s="57"/>
      <c r="D29" s="5" t="s">
        <v>15</v>
      </c>
      <c r="E29" s="138">
        <v>23936</v>
      </c>
      <c r="F29" s="162">
        <v>19625</v>
      </c>
      <c r="G29" s="66"/>
      <c r="H29" s="21"/>
      <c r="I29" s="60"/>
      <c r="J29" s="61"/>
      <c r="K29" s="21"/>
      <c r="L29" s="5"/>
      <c r="M29" s="5"/>
      <c r="N29" s="5"/>
      <c r="O29" s="5"/>
      <c r="P29" s="5"/>
      <c r="Q29" s="5"/>
    </row>
    <row r="30" spans="2:16" ht="5.25" customHeight="1">
      <c r="B30" s="57"/>
      <c r="C30" s="5"/>
      <c r="D30" s="27"/>
      <c r="E30" s="139"/>
      <c r="F30" s="169"/>
      <c r="G30" s="23"/>
      <c r="H30" s="29"/>
      <c r="I30" s="5"/>
      <c r="J30" s="5"/>
      <c r="K30" s="21"/>
      <c r="L30" s="5"/>
      <c r="M30" s="5"/>
      <c r="N30" s="5"/>
      <c r="O30" s="5"/>
      <c r="P30" s="5"/>
    </row>
    <row r="31" spans="2:17" ht="14.25">
      <c r="B31" s="57"/>
      <c r="C31" s="5" t="s">
        <v>16</v>
      </c>
      <c r="D31" s="36" t="s">
        <v>17</v>
      </c>
      <c r="E31" s="137">
        <f>SUM(E32:E35)</f>
        <v>9118</v>
      </c>
      <c r="F31" s="168">
        <f>SUM(F32:F35)</f>
        <v>8849</v>
      </c>
      <c r="G31" s="64"/>
      <c r="H31" s="63"/>
      <c r="I31" s="60"/>
      <c r="J31" s="61"/>
      <c r="K31" s="21"/>
      <c r="L31" s="5"/>
      <c r="M31" s="5"/>
      <c r="N31" s="5"/>
      <c r="O31" s="5"/>
      <c r="P31" s="5"/>
      <c r="Q31" s="5"/>
    </row>
    <row r="32" spans="2:17" ht="12.75">
      <c r="B32" s="57"/>
      <c r="D32" s="5" t="s">
        <v>75</v>
      </c>
      <c r="E32" s="138">
        <v>8660</v>
      </c>
      <c r="F32" s="162">
        <v>8763</v>
      </c>
      <c r="G32" s="66"/>
      <c r="H32" s="21"/>
      <c r="I32" s="60"/>
      <c r="J32" s="61"/>
      <c r="K32" s="21"/>
      <c r="L32" s="5"/>
      <c r="M32" s="5"/>
      <c r="N32" s="5"/>
      <c r="O32" s="5"/>
      <c r="P32" s="5"/>
      <c r="Q32" s="5"/>
    </row>
    <row r="33" spans="2:17" ht="12.75">
      <c r="B33" s="57"/>
      <c r="D33" s="5" t="s">
        <v>172</v>
      </c>
      <c r="E33" s="138" t="s">
        <v>61</v>
      </c>
      <c r="F33" s="162">
        <v>36</v>
      </c>
      <c r="G33" s="66"/>
      <c r="H33" s="21"/>
      <c r="I33" s="60"/>
      <c r="J33" s="61"/>
      <c r="K33" s="21"/>
      <c r="L33" s="5"/>
      <c r="M33" s="5"/>
      <c r="N33" s="5"/>
      <c r="O33" s="5"/>
      <c r="P33" s="5"/>
      <c r="Q33" s="5"/>
    </row>
    <row r="34" spans="2:17" ht="12.75">
      <c r="B34" s="57"/>
      <c r="D34" s="5" t="s">
        <v>173</v>
      </c>
      <c r="E34" s="138">
        <v>458</v>
      </c>
      <c r="F34" s="162">
        <v>50</v>
      </c>
      <c r="G34" s="66"/>
      <c r="H34" s="21"/>
      <c r="I34" s="60"/>
      <c r="J34" s="61"/>
      <c r="K34" s="21"/>
      <c r="L34" s="5"/>
      <c r="M34" s="5"/>
      <c r="N34" s="5"/>
      <c r="O34" s="5"/>
      <c r="P34" s="5"/>
      <c r="Q34" s="5"/>
    </row>
    <row r="35" spans="2:16" ht="5.25" customHeight="1">
      <c r="B35" s="57"/>
      <c r="C35" s="5"/>
      <c r="D35" s="27"/>
      <c r="E35" s="139"/>
      <c r="F35" s="169"/>
      <c r="G35" s="23"/>
      <c r="H35" s="29"/>
      <c r="I35" s="5"/>
      <c r="J35" s="5"/>
      <c r="K35" s="21"/>
      <c r="L35" s="5"/>
      <c r="M35" s="5"/>
      <c r="N35" s="5"/>
      <c r="O35" s="5"/>
      <c r="P35" s="5"/>
    </row>
    <row r="36" spans="2:17" ht="14.25">
      <c r="B36" s="57"/>
      <c r="C36" s="5" t="s">
        <v>18</v>
      </c>
      <c r="D36" s="36" t="s">
        <v>19</v>
      </c>
      <c r="E36" s="137">
        <v>25981</v>
      </c>
      <c r="F36" s="168">
        <v>21521</v>
      </c>
      <c r="G36" s="64"/>
      <c r="H36" s="63"/>
      <c r="I36" s="60"/>
      <c r="J36" s="61"/>
      <c r="K36" s="21"/>
      <c r="L36" s="5"/>
      <c r="M36" s="5"/>
      <c r="N36" s="5"/>
      <c r="O36" s="5"/>
      <c r="P36" s="5"/>
      <c r="Q36" s="5"/>
    </row>
    <row r="37" spans="2:16" ht="5.25" customHeight="1">
      <c r="B37" s="57"/>
      <c r="C37" s="5"/>
      <c r="D37" s="27"/>
      <c r="E37" s="139"/>
      <c r="F37" s="169"/>
      <c r="G37" s="23"/>
      <c r="H37" s="29"/>
      <c r="I37" s="5"/>
      <c r="J37" s="5"/>
      <c r="K37" s="5"/>
      <c r="L37" s="5"/>
      <c r="M37" s="5"/>
      <c r="N37" s="5"/>
      <c r="O37" s="5"/>
      <c r="P37" s="5"/>
    </row>
    <row r="38" spans="2:17" ht="14.25">
      <c r="B38" s="57"/>
      <c r="C38" s="5" t="s">
        <v>20</v>
      </c>
      <c r="D38" s="36" t="s">
        <v>21</v>
      </c>
      <c r="E38" s="137">
        <f>SUM(E39:E40)</f>
        <v>544021</v>
      </c>
      <c r="F38" s="168">
        <f>SUM(F39:F40)</f>
        <v>262775</v>
      </c>
      <c r="G38" s="64"/>
      <c r="H38" s="63"/>
      <c r="I38" s="60"/>
      <c r="J38" s="61"/>
      <c r="K38" s="5"/>
      <c r="L38" s="5"/>
      <c r="M38" s="5"/>
      <c r="N38" s="5"/>
      <c r="O38" s="5"/>
      <c r="P38" s="5"/>
      <c r="Q38" s="5"/>
    </row>
    <row r="39" spans="2:17" ht="12.75">
      <c r="B39" s="57"/>
      <c r="C39" s="5"/>
      <c r="D39" s="5" t="s">
        <v>167</v>
      </c>
      <c r="E39" s="138">
        <v>65891</v>
      </c>
      <c r="F39" s="162">
        <v>24730</v>
      </c>
      <c r="G39" s="66"/>
      <c r="H39" s="21"/>
      <c r="I39" s="60"/>
      <c r="J39" s="61"/>
      <c r="K39" s="5"/>
      <c r="L39" s="5"/>
      <c r="M39" s="5"/>
      <c r="N39" s="5"/>
      <c r="O39" s="5"/>
      <c r="P39" s="5"/>
      <c r="Q39" s="5"/>
    </row>
    <row r="40" spans="2:17" ht="12.75">
      <c r="B40" s="57"/>
      <c r="C40" s="5"/>
      <c r="D40" s="5" t="s">
        <v>67</v>
      </c>
      <c r="E40" s="138">
        <v>478130</v>
      </c>
      <c r="F40" s="162">
        <v>238045</v>
      </c>
      <c r="G40" s="66"/>
      <c r="H40" s="21"/>
      <c r="I40" s="60"/>
      <c r="J40" s="61"/>
      <c r="K40" s="5"/>
      <c r="L40" s="5"/>
      <c r="M40" s="5"/>
      <c r="N40" s="5"/>
      <c r="O40" s="5"/>
      <c r="P40" s="5"/>
      <c r="Q40" s="5"/>
    </row>
    <row r="41" spans="2:16" ht="5.25" customHeight="1">
      <c r="B41" s="57"/>
      <c r="C41" s="5"/>
      <c r="D41" s="27"/>
      <c r="E41" s="139"/>
      <c r="F41" s="169"/>
      <c r="G41" s="23"/>
      <c r="H41" s="29"/>
      <c r="I41" s="5"/>
      <c r="J41" s="5"/>
      <c r="K41" s="5"/>
      <c r="L41" s="5"/>
      <c r="M41" s="5"/>
      <c r="N41" s="5"/>
      <c r="O41" s="5"/>
      <c r="P41" s="5"/>
    </row>
    <row r="42" spans="2:17" ht="14.25">
      <c r="B42" s="57"/>
      <c r="C42" s="5" t="s">
        <v>22</v>
      </c>
      <c r="D42" s="36" t="s">
        <v>68</v>
      </c>
      <c r="E42" s="137">
        <f>SUM(E43:E44)</f>
        <v>471804</v>
      </c>
      <c r="F42" s="168">
        <f>SUM(F43:F44)</f>
        <v>436679</v>
      </c>
      <c r="G42" s="64"/>
      <c r="H42" s="63"/>
      <c r="I42" s="60"/>
      <c r="J42" s="61"/>
      <c r="K42" s="5"/>
      <c r="L42" s="5"/>
      <c r="M42" s="5"/>
      <c r="N42" s="5"/>
      <c r="O42" s="5"/>
      <c r="P42" s="5"/>
      <c r="Q42" s="5"/>
    </row>
    <row r="43" spans="2:17" ht="12.75">
      <c r="B43" s="57"/>
      <c r="C43" s="5"/>
      <c r="D43" s="5" t="s">
        <v>69</v>
      </c>
      <c r="E43" s="138">
        <v>372848</v>
      </c>
      <c r="F43" s="162">
        <v>392303</v>
      </c>
      <c r="G43" s="66"/>
      <c r="H43" s="21"/>
      <c r="I43" s="60"/>
      <c r="J43" s="61"/>
      <c r="K43" s="5"/>
      <c r="L43" s="5"/>
      <c r="M43" s="5"/>
      <c r="N43" s="5"/>
      <c r="O43" s="5"/>
      <c r="P43" s="5"/>
      <c r="Q43" s="5"/>
    </row>
    <row r="44" spans="2:17" ht="12.75">
      <c r="B44" s="57"/>
      <c r="C44" s="5"/>
      <c r="D44" s="5" t="s">
        <v>70</v>
      </c>
      <c r="E44" s="138">
        <v>98956</v>
      </c>
      <c r="F44" s="162">
        <v>44376</v>
      </c>
      <c r="G44" s="66"/>
      <c r="H44" s="21"/>
      <c r="I44" s="60"/>
      <c r="J44" s="61"/>
      <c r="K44" s="5"/>
      <c r="L44" s="5"/>
      <c r="M44" s="5"/>
      <c r="N44" s="5"/>
      <c r="O44" s="5"/>
      <c r="P44" s="5"/>
      <c r="Q44" s="5"/>
    </row>
    <row r="45" spans="2:16" ht="5.25" customHeight="1">
      <c r="B45" s="57"/>
      <c r="C45" s="5"/>
      <c r="D45" s="27"/>
      <c r="E45" s="139"/>
      <c r="F45" s="169"/>
      <c r="G45" s="23"/>
      <c r="H45" s="29"/>
      <c r="I45" s="5"/>
      <c r="J45" s="5"/>
      <c r="K45" s="5"/>
      <c r="L45" s="5"/>
      <c r="M45" s="5"/>
      <c r="N45" s="5"/>
      <c r="O45" s="5"/>
      <c r="P45" s="5"/>
    </row>
    <row r="46" spans="2:17" ht="14.25">
      <c r="B46" s="57"/>
      <c r="C46" s="5" t="s">
        <v>189</v>
      </c>
      <c r="D46" s="36" t="s">
        <v>190</v>
      </c>
      <c r="E46" s="137">
        <f>SUM(E47:E47)</f>
        <v>1091596</v>
      </c>
      <c r="F46" s="168">
        <v>0</v>
      </c>
      <c r="G46" s="64"/>
      <c r="H46" s="63"/>
      <c r="I46" s="60"/>
      <c r="J46" s="61"/>
      <c r="K46" s="5"/>
      <c r="L46" s="5"/>
      <c r="M46" s="5"/>
      <c r="N46" s="5"/>
      <c r="O46" s="5"/>
      <c r="P46" s="5"/>
      <c r="Q46" s="5"/>
    </row>
    <row r="47" spans="2:17" ht="12.75">
      <c r="B47" s="57"/>
      <c r="C47" s="5"/>
      <c r="D47" s="5" t="s">
        <v>191</v>
      </c>
      <c r="E47" s="138">
        <v>1091596</v>
      </c>
      <c r="F47" s="162">
        <v>0</v>
      </c>
      <c r="G47" s="66"/>
      <c r="H47" s="21"/>
      <c r="I47" s="60"/>
      <c r="J47" s="61"/>
      <c r="K47" s="5"/>
      <c r="L47" s="5"/>
      <c r="M47" s="5"/>
      <c r="N47" s="5"/>
      <c r="O47" s="5"/>
      <c r="P47" s="5"/>
      <c r="Q47" s="5"/>
    </row>
    <row r="48" spans="2:16" ht="5.25" customHeight="1">
      <c r="B48" s="57"/>
      <c r="C48" s="5"/>
      <c r="D48" s="27"/>
      <c r="E48" s="139"/>
      <c r="F48" s="169"/>
      <c r="G48" s="23"/>
      <c r="H48" s="29"/>
      <c r="I48" s="5"/>
      <c r="J48" s="5"/>
      <c r="K48" s="5"/>
      <c r="L48" s="5"/>
      <c r="M48" s="5"/>
      <c r="N48" s="5"/>
      <c r="O48" s="5"/>
      <c r="P48" s="5"/>
    </row>
    <row r="49" spans="2:17" ht="14.25">
      <c r="B49" s="57"/>
      <c r="C49" s="5" t="s">
        <v>72</v>
      </c>
      <c r="D49" s="36" t="s">
        <v>73</v>
      </c>
      <c r="E49" s="137">
        <v>18770</v>
      </c>
      <c r="F49" s="168">
        <v>19481</v>
      </c>
      <c r="G49" s="64"/>
      <c r="H49" s="63"/>
      <c r="I49" s="60"/>
      <c r="J49" s="61"/>
      <c r="K49" s="5"/>
      <c r="L49" s="5"/>
      <c r="M49" s="5"/>
      <c r="N49" s="5"/>
      <c r="O49" s="5"/>
      <c r="P49" s="5"/>
      <c r="Q49" s="5"/>
    </row>
    <row r="50" spans="2:16" ht="5.25" customHeight="1">
      <c r="B50" s="57"/>
      <c r="C50" s="5"/>
      <c r="D50" s="27"/>
      <c r="E50" s="138"/>
      <c r="F50" s="162"/>
      <c r="G50" s="66"/>
      <c r="H50" s="21"/>
      <c r="I50" s="5"/>
      <c r="J50" s="5"/>
      <c r="K50" s="5"/>
      <c r="L50" s="5"/>
      <c r="M50" s="5"/>
      <c r="N50" s="5"/>
      <c r="O50" s="5"/>
      <c r="P50" s="5"/>
    </row>
    <row r="51" spans="2:17" ht="14.25">
      <c r="B51" s="57"/>
      <c r="C51" s="5" t="s">
        <v>23</v>
      </c>
      <c r="D51" s="36" t="s">
        <v>74</v>
      </c>
      <c r="E51" s="137">
        <v>31029</v>
      </c>
      <c r="F51" s="168">
        <v>28417</v>
      </c>
      <c r="G51" s="64"/>
      <c r="H51" s="63"/>
      <c r="I51" s="60"/>
      <c r="J51" s="61"/>
      <c r="K51" s="5"/>
      <c r="L51" s="5"/>
      <c r="M51" s="5"/>
      <c r="N51" s="5"/>
      <c r="O51" s="5"/>
      <c r="P51" s="5"/>
      <c r="Q51" s="5"/>
    </row>
    <row r="52" spans="2:16" ht="5.25" customHeight="1">
      <c r="B52" s="57"/>
      <c r="C52" s="5"/>
      <c r="D52" s="27"/>
      <c r="E52" s="138"/>
      <c r="F52" s="162"/>
      <c r="G52" s="66"/>
      <c r="H52" s="21"/>
      <c r="I52" s="5"/>
      <c r="J52" s="5"/>
      <c r="K52" s="5"/>
      <c r="L52" s="5"/>
      <c r="M52" s="5"/>
      <c r="N52" s="5"/>
      <c r="O52" s="5"/>
      <c r="P52" s="5"/>
    </row>
    <row r="53" spans="2:25" ht="14.25">
      <c r="B53" s="57"/>
      <c r="C53" s="5" t="s">
        <v>24</v>
      </c>
      <c r="D53" s="36" t="s">
        <v>26</v>
      </c>
      <c r="E53" s="168"/>
      <c r="F53" s="168">
        <v>149138</v>
      </c>
      <c r="G53" s="66"/>
      <c r="H53" s="21"/>
      <c r="I53" s="5"/>
      <c r="J53" s="5"/>
      <c r="K53" s="5"/>
      <c r="L53" s="5"/>
      <c r="M53" s="5"/>
      <c r="N53" s="5"/>
      <c r="O53" s="5"/>
      <c r="P53" s="5"/>
      <c r="U53" s="25"/>
      <c r="V53" s="25"/>
      <c r="W53" s="25"/>
      <c r="X53" s="25"/>
      <c r="Y53" s="25"/>
    </row>
    <row r="54" spans="2:16" ht="5.25" customHeight="1">
      <c r="B54" s="57"/>
      <c r="C54" s="5"/>
      <c r="D54" s="27"/>
      <c r="E54" s="138"/>
      <c r="F54" s="162"/>
      <c r="G54" s="66"/>
      <c r="H54" s="21"/>
      <c r="I54" s="5"/>
      <c r="J54" s="5"/>
      <c r="K54" s="5"/>
      <c r="L54" s="5"/>
      <c r="M54" s="5"/>
      <c r="N54" s="5"/>
      <c r="O54" s="5"/>
      <c r="P54" s="5"/>
    </row>
    <row r="55" spans="2:16" ht="5.25" customHeight="1">
      <c r="B55" s="57"/>
      <c r="C55" s="5"/>
      <c r="D55" s="27"/>
      <c r="E55" s="141"/>
      <c r="F55" s="170"/>
      <c r="G55" s="23"/>
      <c r="H55" s="29"/>
      <c r="I55" s="5"/>
      <c r="J55" s="5"/>
      <c r="K55" s="5"/>
      <c r="L55" s="5"/>
      <c r="M55" s="5"/>
      <c r="N55" s="5"/>
      <c r="O55" s="5"/>
      <c r="P55" s="5"/>
    </row>
    <row r="56" spans="2:25" ht="15">
      <c r="B56" s="57"/>
      <c r="C56" s="34" t="s">
        <v>25</v>
      </c>
      <c r="D56" s="27" t="s">
        <v>148</v>
      </c>
      <c r="E56" s="170">
        <f>SUM(E16,E20,-E22,-E26,-E31,-E36,E38,E42,-E46,E49,-E51,-E53)</f>
        <v>-102890</v>
      </c>
      <c r="F56" s="170">
        <f>SUM(F16,F20,-F22,-F26,-F31,-F36,F38,F42,-F46,F49,-F51,-F53)</f>
        <v>513823</v>
      </c>
      <c r="G56" s="23"/>
      <c r="H56" s="29"/>
      <c r="I56" s="5"/>
      <c r="J56" s="5"/>
      <c r="K56" s="5"/>
      <c r="L56" s="5"/>
      <c r="M56" s="5"/>
      <c r="N56" s="5"/>
      <c r="O56" s="5"/>
      <c r="P56" s="5"/>
      <c r="U56" s="25"/>
      <c r="V56" s="25"/>
      <c r="W56" s="25"/>
      <c r="X56" s="25"/>
      <c r="Y56" s="25"/>
    </row>
    <row r="57" spans="2:16" ht="5.25" customHeight="1" thickBot="1">
      <c r="B57" s="67"/>
      <c r="C57" s="4"/>
      <c r="D57" s="68"/>
      <c r="E57" s="142"/>
      <c r="F57" s="171"/>
      <c r="G57" s="70"/>
      <c r="H57" s="21"/>
      <c r="I57" s="5"/>
      <c r="J57" s="5"/>
      <c r="K57" s="5"/>
      <c r="L57" s="5"/>
      <c r="M57" s="5"/>
      <c r="N57" s="5"/>
      <c r="O57" s="5"/>
      <c r="P57" s="5"/>
    </row>
    <row r="60" ht="12.75">
      <c r="B60" s="165"/>
    </row>
    <row r="61" ht="12.75">
      <c r="F61" s="160"/>
    </row>
  </sheetData>
  <sheetProtection password="F3D6" sheet="1" objects="1" scenarios="1"/>
  <mergeCells count="3">
    <mergeCell ref="B4:F6"/>
    <mergeCell ref="B7:G7"/>
    <mergeCell ref="B9:F10"/>
  </mergeCells>
  <printOptions horizontalCentered="1"/>
  <pageMargins left="0.75" right="0.75" top="0.7874015748031497" bottom="0.7874015748031497" header="0" footer="0.5905511811023623"/>
  <pageSetup horizontalDpi="600" verticalDpi="600" orientation="portrait" paperSize="9" scale="90" r:id="rId1"/>
  <headerFooter alignWithMargins="0">
    <oddFooter>&amp;R- 1 -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2.75390625" style="1" customWidth="1"/>
    <col min="3" max="3" width="4.25390625" style="1" customWidth="1"/>
    <col min="4" max="4" width="63.375" style="1" customWidth="1"/>
    <col min="5" max="6" width="11.75390625" style="1" customWidth="1"/>
    <col min="7" max="7" width="1.37890625" style="1" customWidth="1"/>
    <col min="8" max="8" width="16.25390625" style="1" customWidth="1"/>
    <col min="9" max="9" width="1.00390625" style="1" customWidth="1"/>
    <col min="10" max="10" width="13.25390625" style="1" customWidth="1"/>
    <col min="11" max="11" width="15.625" style="1" customWidth="1"/>
    <col min="12" max="13" width="15.25390625" style="1" customWidth="1"/>
    <col min="14" max="14" width="2.125" style="1" customWidth="1"/>
    <col min="15" max="15" width="15.25390625" style="1" customWidth="1"/>
    <col min="16" max="16" width="2.125" style="1" customWidth="1"/>
    <col min="17" max="18" width="14.875" style="1" customWidth="1"/>
    <col min="19" max="19" width="13.75390625" style="1" customWidth="1"/>
    <col min="20" max="20" width="11.75390625" style="1" customWidth="1"/>
    <col min="21" max="16384" width="9.125" style="1" customWidth="1"/>
  </cols>
  <sheetData>
    <row r="1" spans="1:2" ht="15.75">
      <c r="A1" s="1" t="s">
        <v>0</v>
      </c>
      <c r="B1" s="2" t="s">
        <v>1</v>
      </c>
    </row>
    <row r="2" ht="15">
      <c r="B2" s="3" t="s">
        <v>2</v>
      </c>
    </row>
    <row r="3" ht="15.75" thickBot="1">
      <c r="B3" s="3"/>
    </row>
    <row r="4" spans="2:21" ht="18.75" customHeight="1">
      <c r="B4" s="124"/>
      <c r="C4" s="116"/>
      <c r="D4" s="125" t="s">
        <v>156</v>
      </c>
      <c r="E4" s="116"/>
      <c r="F4" s="116"/>
      <c r="G4" s="126"/>
      <c r="H4" s="5"/>
      <c r="I4" s="5"/>
      <c r="J4" s="5"/>
      <c r="K4" s="5"/>
      <c r="L4" s="5"/>
      <c r="M4" s="5"/>
      <c r="N4" s="5"/>
      <c r="O4" s="5"/>
      <c r="P4" s="5"/>
      <c r="U4" s="25"/>
    </row>
    <row r="5" spans="2:16" ht="15.75">
      <c r="B5" s="119"/>
      <c r="C5" s="120"/>
      <c r="D5" s="129" t="s">
        <v>182</v>
      </c>
      <c r="E5" s="120"/>
      <c r="F5" s="130" t="s">
        <v>168</v>
      </c>
      <c r="G5" s="131"/>
      <c r="H5" s="52"/>
      <c r="I5" s="5"/>
      <c r="J5" s="5"/>
      <c r="K5" s="5"/>
      <c r="L5" s="5"/>
      <c r="M5" s="5"/>
      <c r="N5" s="5"/>
      <c r="O5" s="5"/>
      <c r="P5" s="5"/>
    </row>
    <row r="6" spans="2:16" ht="5.25" customHeight="1">
      <c r="B6" s="53"/>
      <c r="C6" s="54"/>
      <c r="D6" s="5"/>
      <c r="E6" s="135"/>
      <c r="F6" s="5"/>
      <c r="G6" s="55"/>
      <c r="H6" s="5"/>
      <c r="I6" s="5"/>
      <c r="J6" s="5"/>
      <c r="K6" s="5"/>
      <c r="L6" s="5"/>
      <c r="M6" s="5"/>
      <c r="N6" s="5"/>
      <c r="O6" s="5"/>
      <c r="P6" s="5"/>
    </row>
    <row r="7" spans="2:16" ht="13.5" thickBot="1">
      <c r="B7" s="57"/>
      <c r="C7" s="5"/>
      <c r="D7" s="56"/>
      <c r="E7" s="147">
        <v>39813</v>
      </c>
      <c r="F7" s="184">
        <v>39447</v>
      </c>
      <c r="G7" s="185"/>
      <c r="H7" s="71"/>
      <c r="I7" s="60"/>
      <c r="J7" s="5"/>
      <c r="K7" s="5"/>
      <c r="L7" s="5"/>
      <c r="M7" s="5"/>
      <c r="N7" s="5"/>
      <c r="O7" s="5"/>
      <c r="P7" s="5"/>
    </row>
    <row r="8" spans="2:16" ht="12.75">
      <c r="B8" s="57"/>
      <c r="C8" s="5"/>
      <c r="D8" s="5"/>
      <c r="E8" s="136"/>
      <c r="F8" s="58"/>
      <c r="G8" s="59"/>
      <c r="H8" s="58"/>
      <c r="I8" s="5"/>
      <c r="J8" s="5"/>
      <c r="K8" s="5"/>
      <c r="L8" s="5"/>
      <c r="M8" s="5"/>
      <c r="N8" s="5"/>
      <c r="O8" s="5"/>
      <c r="P8" s="5"/>
    </row>
    <row r="9" spans="2:16" ht="15">
      <c r="B9" s="57"/>
      <c r="C9" s="34"/>
      <c r="D9" s="27" t="s">
        <v>27</v>
      </c>
      <c r="E9" s="137">
        <f>SUM(E11,E32,E49)</f>
        <v>17044222</v>
      </c>
      <c r="F9" s="168">
        <f>SUM(F11,F32,F49)</f>
        <v>19806938</v>
      </c>
      <c r="G9" s="64"/>
      <c r="H9" s="63"/>
      <c r="I9" s="5"/>
      <c r="J9" s="5"/>
      <c r="K9" s="5"/>
      <c r="L9" s="5"/>
      <c r="M9" s="5"/>
      <c r="N9" s="5"/>
      <c r="O9" s="5"/>
      <c r="P9" s="5"/>
    </row>
    <row r="10" spans="2:16" ht="12.75">
      <c r="B10" s="57"/>
      <c r="C10" s="5"/>
      <c r="D10" s="5"/>
      <c r="E10" s="136"/>
      <c r="F10" s="167"/>
      <c r="G10" s="59"/>
      <c r="H10" s="58"/>
      <c r="I10" s="5"/>
      <c r="J10" s="5"/>
      <c r="K10" s="5"/>
      <c r="L10" s="5"/>
      <c r="M10" s="5"/>
      <c r="N10" s="5"/>
      <c r="O10" s="5"/>
      <c r="P10" s="5"/>
    </row>
    <row r="11" spans="2:16" ht="15">
      <c r="B11" s="72"/>
      <c r="C11" s="73" t="s">
        <v>28</v>
      </c>
      <c r="D11" s="73" t="s">
        <v>76</v>
      </c>
      <c r="E11" s="143">
        <f>SUM(E13,E16,E19,E23,E27,E30)</f>
        <v>2302550</v>
      </c>
      <c r="F11" s="172">
        <f>SUM(F13,F16,F19,F23,F27,F30)</f>
        <v>8414476</v>
      </c>
      <c r="G11" s="74"/>
      <c r="H11" s="29"/>
      <c r="I11" s="5"/>
      <c r="J11" s="5"/>
      <c r="K11" s="5"/>
      <c r="L11" s="5"/>
      <c r="M11" s="5"/>
      <c r="N11" s="5"/>
      <c r="O11" s="5"/>
      <c r="P11" s="5"/>
    </row>
    <row r="12" spans="2:16" ht="5.25" customHeight="1">
      <c r="B12" s="57"/>
      <c r="C12" s="5"/>
      <c r="D12" s="34"/>
      <c r="E12" s="138"/>
      <c r="F12" s="162"/>
      <c r="G12" s="66"/>
      <c r="H12" s="21"/>
      <c r="I12" s="5"/>
      <c r="J12" s="5"/>
      <c r="K12" s="5"/>
      <c r="L12" s="5"/>
      <c r="M12" s="5"/>
      <c r="N12" s="5"/>
      <c r="O12" s="5"/>
      <c r="P12" s="5"/>
    </row>
    <row r="13" spans="2:16" ht="14.25">
      <c r="B13" s="57"/>
      <c r="C13" s="36" t="s">
        <v>29</v>
      </c>
      <c r="D13" s="36" t="s">
        <v>77</v>
      </c>
      <c r="E13" s="137">
        <f>SUM(E14)</f>
        <v>53</v>
      </c>
      <c r="F13" s="168">
        <f>SUM(F14)</f>
        <v>95</v>
      </c>
      <c r="G13" s="66"/>
      <c r="H13" s="21"/>
      <c r="I13" s="5"/>
      <c r="J13" s="5"/>
      <c r="K13" s="5"/>
      <c r="L13" s="5"/>
      <c r="M13" s="5"/>
      <c r="N13" s="5"/>
      <c r="O13" s="5"/>
      <c r="P13" s="5"/>
    </row>
    <row r="14" spans="2:16" ht="12.75">
      <c r="B14" s="57"/>
      <c r="C14" s="5"/>
      <c r="D14" s="5" t="s">
        <v>78</v>
      </c>
      <c r="E14" s="138">
        <v>53</v>
      </c>
      <c r="F14" s="162">
        <v>95</v>
      </c>
      <c r="G14" s="66"/>
      <c r="H14" s="21"/>
      <c r="I14" s="5"/>
      <c r="J14" s="5"/>
      <c r="K14" s="5"/>
      <c r="L14" s="5"/>
      <c r="M14" s="5"/>
      <c r="N14" s="5"/>
      <c r="O14" s="5"/>
      <c r="P14" s="5"/>
    </row>
    <row r="15" spans="2:16" ht="5.25" customHeight="1">
      <c r="B15" s="57"/>
      <c r="C15" s="5"/>
      <c r="D15" s="34"/>
      <c r="E15" s="138"/>
      <c r="F15" s="162"/>
      <c r="G15" s="66"/>
      <c r="H15" s="21"/>
      <c r="I15" s="5"/>
      <c r="J15" s="5"/>
      <c r="K15" s="5"/>
      <c r="L15" s="5"/>
      <c r="M15" s="5"/>
      <c r="N15" s="5"/>
      <c r="O15" s="5"/>
      <c r="P15" s="5"/>
    </row>
    <row r="16" spans="2:16" ht="14.25">
      <c r="B16" s="57"/>
      <c r="C16" s="36" t="s">
        <v>30</v>
      </c>
      <c r="D16" s="36" t="s">
        <v>31</v>
      </c>
      <c r="E16" s="137">
        <f>SUM(E17)</f>
        <v>11565</v>
      </c>
      <c r="F16" s="168">
        <f>SUM(F17)</f>
        <v>17027</v>
      </c>
      <c r="G16" s="66"/>
      <c r="H16" s="21"/>
      <c r="I16" s="5"/>
      <c r="J16" s="5"/>
      <c r="K16" s="5"/>
      <c r="L16" s="5"/>
      <c r="M16" s="5"/>
      <c r="N16" s="5"/>
      <c r="O16" s="5"/>
      <c r="P16" s="5"/>
    </row>
    <row r="17" spans="2:16" ht="12.75">
      <c r="B17" s="57"/>
      <c r="C17" s="5"/>
      <c r="D17" s="5" t="s">
        <v>34</v>
      </c>
      <c r="E17" s="138">
        <v>11565</v>
      </c>
      <c r="F17" s="162">
        <v>17027</v>
      </c>
      <c r="G17" s="66"/>
      <c r="H17" s="21"/>
      <c r="I17" s="5"/>
      <c r="J17" s="5"/>
      <c r="K17" s="5"/>
      <c r="L17" s="5"/>
      <c r="M17" s="5"/>
      <c r="N17" s="5"/>
      <c r="O17" s="5"/>
      <c r="P17" s="5"/>
    </row>
    <row r="18" spans="2:16" ht="5.25" customHeight="1">
      <c r="B18" s="57"/>
      <c r="C18" s="5"/>
      <c r="D18" s="34"/>
      <c r="E18" s="138"/>
      <c r="F18" s="162"/>
      <c r="G18" s="66"/>
      <c r="H18" s="21"/>
      <c r="I18" s="5"/>
      <c r="J18" s="5"/>
      <c r="K18" s="5"/>
      <c r="L18" s="5"/>
      <c r="M18" s="5"/>
      <c r="N18" s="5"/>
      <c r="O18" s="5"/>
      <c r="P18" s="5"/>
    </row>
    <row r="19" spans="2:16" ht="14.25">
      <c r="B19" s="57"/>
      <c r="C19" s="36" t="s">
        <v>35</v>
      </c>
      <c r="D19" s="36" t="s">
        <v>79</v>
      </c>
      <c r="E19" s="137">
        <f>SUM(E20:E21)</f>
        <v>960382</v>
      </c>
      <c r="F19" s="168">
        <f>SUM(F20:F21)</f>
        <v>975893</v>
      </c>
      <c r="G19" s="66"/>
      <c r="H19" s="21"/>
      <c r="I19" s="5"/>
      <c r="J19" s="5"/>
      <c r="K19" s="5"/>
      <c r="L19" s="5"/>
      <c r="M19" s="5"/>
      <c r="N19" s="5"/>
      <c r="O19" s="5"/>
      <c r="P19" s="5"/>
    </row>
    <row r="20" spans="2:16" ht="12.75">
      <c r="B20" s="57"/>
      <c r="C20" s="5"/>
      <c r="D20" s="5" t="s">
        <v>32</v>
      </c>
      <c r="E20" s="138">
        <v>126545</v>
      </c>
      <c r="F20" s="162">
        <v>126545</v>
      </c>
      <c r="G20" s="66"/>
      <c r="H20" s="21"/>
      <c r="I20" s="5"/>
      <c r="J20" s="5"/>
      <c r="K20" s="5"/>
      <c r="L20" s="5"/>
      <c r="M20" s="5"/>
      <c r="N20" s="5"/>
      <c r="O20" s="5"/>
      <c r="P20" s="5"/>
    </row>
    <row r="21" spans="2:16" ht="12.75">
      <c r="B21" s="57"/>
      <c r="C21" s="5"/>
      <c r="D21" s="5" t="s">
        <v>33</v>
      </c>
      <c r="E21" s="138">
        <v>833837</v>
      </c>
      <c r="F21" s="162">
        <v>849348</v>
      </c>
      <c r="G21" s="66"/>
      <c r="H21" s="21"/>
      <c r="I21" s="5"/>
      <c r="J21" s="5"/>
      <c r="K21" s="5"/>
      <c r="L21" s="5"/>
      <c r="M21" s="5"/>
      <c r="N21" s="5"/>
      <c r="O21" s="5"/>
      <c r="P21" s="5"/>
    </row>
    <row r="22" spans="2:16" ht="5.25" customHeight="1">
      <c r="B22" s="57"/>
      <c r="C22" s="5"/>
      <c r="D22" s="34"/>
      <c r="E22" s="138"/>
      <c r="F22" s="162"/>
      <c r="G22" s="66"/>
      <c r="H22" s="21"/>
      <c r="I22" s="5"/>
      <c r="J22" s="5"/>
      <c r="K22" s="5"/>
      <c r="L22" s="5"/>
      <c r="M22" s="5"/>
      <c r="N22" s="5"/>
      <c r="O22" s="5"/>
      <c r="P22" s="5"/>
    </row>
    <row r="23" spans="2:16" ht="14.25">
      <c r="B23" s="57"/>
      <c r="C23" s="36" t="s">
        <v>40</v>
      </c>
      <c r="D23" s="36" t="s">
        <v>36</v>
      </c>
      <c r="E23" s="137">
        <f>SUM(E24,)</f>
        <v>1329360</v>
      </c>
      <c r="F23" s="168">
        <f>SUM(F24,)</f>
        <v>7420850</v>
      </c>
      <c r="G23" s="66"/>
      <c r="H23" s="21"/>
      <c r="I23" s="5"/>
      <c r="J23" s="5"/>
      <c r="K23" s="5"/>
      <c r="L23" s="5"/>
      <c r="M23" s="5"/>
      <c r="N23" s="5"/>
      <c r="O23" s="5"/>
      <c r="P23" s="5"/>
    </row>
    <row r="24" spans="2:16" ht="12.75">
      <c r="B24" s="57"/>
      <c r="C24" s="5"/>
      <c r="D24" s="5" t="s">
        <v>80</v>
      </c>
      <c r="E24" s="138">
        <f>SUM(E25)</f>
        <v>1329360</v>
      </c>
      <c r="F24" s="162">
        <f>SUM(F25)</f>
        <v>7420850</v>
      </c>
      <c r="G24" s="66"/>
      <c r="H24" s="21"/>
      <c r="I24" s="5"/>
      <c r="J24" s="5"/>
      <c r="K24" s="5"/>
      <c r="L24" s="5"/>
      <c r="M24" s="5"/>
      <c r="N24" s="5"/>
      <c r="O24" s="5"/>
      <c r="P24" s="5"/>
    </row>
    <row r="25" spans="2:16" ht="12.75">
      <c r="B25" s="57"/>
      <c r="C25" s="5"/>
      <c r="D25" s="5" t="s">
        <v>81</v>
      </c>
      <c r="E25" s="138">
        <v>1329360</v>
      </c>
      <c r="F25" s="162">
        <v>7420850</v>
      </c>
      <c r="G25" s="66"/>
      <c r="H25" s="21"/>
      <c r="I25" s="5"/>
      <c r="J25" s="5"/>
      <c r="K25" s="5"/>
      <c r="L25" s="5"/>
      <c r="M25" s="5"/>
      <c r="N25" s="5"/>
      <c r="O25" s="5"/>
      <c r="P25" s="5"/>
    </row>
    <row r="26" spans="2:16" ht="5.25" customHeight="1">
      <c r="B26" s="57"/>
      <c r="C26" s="5"/>
      <c r="D26" s="34"/>
      <c r="E26" s="138"/>
      <c r="F26" s="162"/>
      <c r="G26" s="66"/>
      <c r="H26" s="21"/>
      <c r="I26" s="5"/>
      <c r="J26" s="5"/>
      <c r="K26" s="5"/>
      <c r="L26" s="5"/>
      <c r="M26" s="5"/>
      <c r="N26" s="5"/>
      <c r="O26" s="5"/>
      <c r="P26" s="5"/>
    </row>
    <row r="27" spans="2:16" ht="14.25">
      <c r="B27" s="57"/>
      <c r="C27" s="36" t="s">
        <v>48</v>
      </c>
      <c r="D27" s="36" t="s">
        <v>82</v>
      </c>
      <c r="E27" s="137">
        <f>SUM(E28)</f>
        <v>1190</v>
      </c>
      <c r="F27" s="168">
        <f>SUM(F28)</f>
        <v>611</v>
      </c>
      <c r="G27" s="66"/>
      <c r="H27" s="21"/>
      <c r="I27" s="5"/>
      <c r="J27" s="5"/>
      <c r="K27" s="5"/>
      <c r="L27" s="5"/>
      <c r="M27" s="5"/>
      <c r="N27" s="5"/>
      <c r="O27" s="5"/>
      <c r="P27" s="5"/>
    </row>
    <row r="28" spans="2:16" ht="12.75">
      <c r="B28" s="57"/>
      <c r="C28" s="5"/>
      <c r="D28" s="5" t="s">
        <v>83</v>
      </c>
      <c r="E28" s="138">
        <v>1190</v>
      </c>
      <c r="F28" s="162">
        <v>611</v>
      </c>
      <c r="G28" s="66"/>
      <c r="H28" s="21"/>
      <c r="I28" s="5"/>
      <c r="J28" s="5"/>
      <c r="K28" s="5"/>
      <c r="L28" s="5"/>
      <c r="M28" s="5"/>
      <c r="N28" s="5"/>
      <c r="O28" s="5"/>
      <c r="P28" s="5"/>
    </row>
    <row r="29" spans="2:16" ht="5.25" customHeight="1">
      <c r="B29" s="57"/>
      <c r="C29" s="5"/>
      <c r="D29" s="34"/>
      <c r="E29" s="138"/>
      <c r="F29" s="162"/>
      <c r="G29" s="66"/>
      <c r="H29" s="21"/>
      <c r="I29" s="5"/>
      <c r="J29" s="5"/>
      <c r="K29" s="5"/>
      <c r="L29" s="5"/>
      <c r="M29" s="5"/>
      <c r="N29" s="5"/>
      <c r="O29" s="5"/>
      <c r="P29" s="5"/>
    </row>
    <row r="30" spans="2:16" ht="14.25">
      <c r="B30" s="57"/>
      <c r="C30" s="36" t="s">
        <v>50</v>
      </c>
      <c r="D30" s="36" t="s">
        <v>84</v>
      </c>
      <c r="E30" s="140" t="s">
        <v>71</v>
      </c>
      <c r="F30" s="173" t="s">
        <v>71</v>
      </c>
      <c r="G30" s="66"/>
      <c r="H30" s="21"/>
      <c r="I30" s="5"/>
      <c r="J30" s="5"/>
      <c r="K30" s="5"/>
      <c r="L30" s="5"/>
      <c r="M30" s="5"/>
      <c r="N30" s="5"/>
      <c r="O30" s="5"/>
      <c r="P30" s="5"/>
    </row>
    <row r="31" spans="2:16" ht="5.25" customHeight="1">
      <c r="B31" s="57"/>
      <c r="C31" s="36"/>
      <c r="D31" s="27"/>
      <c r="E31" s="138"/>
      <c r="F31" s="162"/>
      <c r="G31" s="66"/>
      <c r="H31" s="21"/>
      <c r="I31" s="5"/>
      <c r="J31" s="5"/>
      <c r="K31" s="5"/>
      <c r="L31" s="5"/>
      <c r="M31" s="5"/>
      <c r="N31" s="5"/>
      <c r="O31" s="5"/>
      <c r="P31" s="5"/>
    </row>
    <row r="32" spans="2:16" ht="15">
      <c r="B32" s="72"/>
      <c r="C32" s="73" t="s">
        <v>37</v>
      </c>
      <c r="D32" s="73" t="s">
        <v>85</v>
      </c>
      <c r="E32" s="143">
        <f>SUM(E34,E37,E42,E47)</f>
        <v>14739557</v>
      </c>
      <c r="F32" s="172">
        <f>SUM(F34,F37,F42,F47)</f>
        <v>11390227</v>
      </c>
      <c r="G32" s="74"/>
      <c r="H32" s="29"/>
      <c r="I32" s="5"/>
      <c r="J32" s="5"/>
      <c r="K32" s="5"/>
      <c r="L32" s="5"/>
      <c r="M32" s="5"/>
      <c r="N32" s="5"/>
      <c r="O32" s="5"/>
      <c r="P32" s="5"/>
    </row>
    <row r="33" spans="2:16" ht="5.25" customHeight="1">
      <c r="B33" s="57"/>
      <c r="C33" s="36"/>
      <c r="D33" s="27"/>
      <c r="E33" s="138"/>
      <c r="F33" s="162"/>
      <c r="G33" s="66"/>
      <c r="H33" s="21"/>
      <c r="I33" s="5"/>
      <c r="J33" s="5"/>
      <c r="K33" s="5"/>
      <c r="L33" s="5"/>
      <c r="M33" s="5"/>
      <c r="N33" s="5"/>
      <c r="O33" s="5"/>
      <c r="P33" s="5"/>
    </row>
    <row r="34" spans="2:16" ht="14.25">
      <c r="B34" s="57"/>
      <c r="C34" s="36" t="s">
        <v>30</v>
      </c>
      <c r="D34" s="36" t="s">
        <v>38</v>
      </c>
      <c r="E34" s="137">
        <f>SUM(E35)</f>
        <v>3065</v>
      </c>
      <c r="F34" s="168">
        <f>SUM(F35)</f>
        <v>1579</v>
      </c>
      <c r="G34" s="66"/>
      <c r="H34" s="21"/>
      <c r="I34" s="5"/>
      <c r="J34" s="5"/>
      <c r="K34" s="5"/>
      <c r="L34" s="5"/>
      <c r="M34" s="5"/>
      <c r="N34" s="5"/>
      <c r="O34" s="5"/>
      <c r="P34" s="5"/>
    </row>
    <row r="35" spans="2:16" ht="12.75">
      <c r="B35" s="57"/>
      <c r="C35" s="5"/>
      <c r="D35" s="5" t="s">
        <v>86</v>
      </c>
      <c r="E35" s="138">
        <v>3065</v>
      </c>
      <c r="F35" s="162">
        <v>1579</v>
      </c>
      <c r="G35" s="66"/>
      <c r="H35" s="21"/>
      <c r="I35" s="5"/>
      <c r="J35" s="5"/>
      <c r="K35" s="5"/>
      <c r="L35" s="5"/>
      <c r="M35" s="5"/>
      <c r="N35" s="5"/>
      <c r="O35" s="5"/>
      <c r="P35" s="5"/>
    </row>
    <row r="36" spans="2:16" ht="5.25" customHeight="1">
      <c r="B36" s="57"/>
      <c r="C36" s="5"/>
      <c r="D36" s="5"/>
      <c r="E36" s="138"/>
      <c r="F36" s="162"/>
      <c r="G36" s="66"/>
      <c r="H36" s="21"/>
      <c r="I36" s="5"/>
      <c r="J36" s="5"/>
      <c r="K36" s="5"/>
      <c r="L36" s="5"/>
      <c r="M36" s="5"/>
      <c r="N36" s="5"/>
      <c r="O36" s="5"/>
      <c r="P36" s="5"/>
    </row>
    <row r="37" spans="2:16" ht="14.25">
      <c r="B37" s="57"/>
      <c r="C37" s="36" t="s">
        <v>35</v>
      </c>
      <c r="D37" s="36" t="s">
        <v>39</v>
      </c>
      <c r="E37" s="137">
        <f>SUM(E38)</f>
        <v>14460000</v>
      </c>
      <c r="F37" s="168">
        <f>SUM(F38)</f>
        <v>11254368</v>
      </c>
      <c r="G37" s="66"/>
      <c r="H37" s="21"/>
      <c r="I37" s="5"/>
      <c r="J37" s="5"/>
      <c r="K37" s="5"/>
      <c r="L37" s="5"/>
      <c r="M37" s="5"/>
      <c r="N37" s="5"/>
      <c r="O37" s="5"/>
      <c r="P37" s="5"/>
    </row>
    <row r="38" spans="2:16" ht="12.75">
      <c r="B38" s="57"/>
      <c r="C38" s="5"/>
      <c r="D38" s="5" t="s">
        <v>87</v>
      </c>
      <c r="E38" s="138">
        <f>SUM(E39:E40)</f>
        <v>14460000</v>
      </c>
      <c r="F38" s="162">
        <f>SUM(F39:F40)</f>
        <v>11254368</v>
      </c>
      <c r="G38" s="66"/>
      <c r="H38" s="21"/>
      <c r="I38" s="5"/>
      <c r="J38" s="5"/>
      <c r="K38" s="5"/>
      <c r="L38" s="5"/>
      <c r="M38" s="5"/>
      <c r="N38" s="5"/>
      <c r="O38" s="5"/>
      <c r="P38" s="5"/>
    </row>
    <row r="39" spans="2:16" ht="12.75">
      <c r="B39" s="57"/>
      <c r="C39" s="5"/>
      <c r="D39" s="5" t="s">
        <v>88</v>
      </c>
      <c r="E39" s="138">
        <v>10200000</v>
      </c>
      <c r="F39" s="162">
        <v>10125947</v>
      </c>
      <c r="G39" s="66"/>
      <c r="H39" s="21"/>
      <c r="I39" s="5"/>
      <c r="J39" s="5"/>
      <c r="K39" s="5"/>
      <c r="L39" s="5"/>
      <c r="M39" s="5"/>
      <c r="N39" s="5"/>
      <c r="O39" s="5"/>
      <c r="P39" s="5"/>
    </row>
    <row r="40" spans="2:16" ht="12.75">
      <c r="B40" s="57"/>
      <c r="C40" s="5"/>
      <c r="D40" s="5" t="s">
        <v>89</v>
      </c>
      <c r="E40" s="138">
        <v>4260000</v>
      </c>
      <c r="F40" s="162">
        <v>1128421</v>
      </c>
      <c r="G40" s="66"/>
      <c r="H40" s="21"/>
      <c r="I40" s="5"/>
      <c r="J40" s="5"/>
      <c r="K40" s="5"/>
      <c r="L40" s="5"/>
      <c r="M40" s="5"/>
      <c r="N40" s="5"/>
      <c r="O40" s="5"/>
      <c r="P40" s="5"/>
    </row>
    <row r="41" spans="2:16" ht="12.75">
      <c r="B41" s="57"/>
      <c r="C41" s="5"/>
      <c r="D41" s="5"/>
      <c r="E41" s="138"/>
      <c r="F41" s="162"/>
      <c r="G41" s="66"/>
      <c r="H41" s="21"/>
      <c r="I41" s="5"/>
      <c r="J41" s="5"/>
      <c r="K41" s="5"/>
      <c r="L41" s="5"/>
      <c r="M41" s="5"/>
      <c r="N41" s="5"/>
      <c r="O41" s="5"/>
      <c r="P41" s="5"/>
    </row>
    <row r="42" spans="2:16" ht="14.25">
      <c r="B42" s="57"/>
      <c r="C42" s="36" t="s">
        <v>40</v>
      </c>
      <c r="D42" s="36" t="s">
        <v>90</v>
      </c>
      <c r="E42" s="137">
        <f>SUM(E43:E45)</f>
        <v>271241</v>
      </c>
      <c r="F42" s="168">
        <f>SUM(F43:F45)</f>
        <v>126362</v>
      </c>
      <c r="G42" s="66"/>
      <c r="H42" s="21"/>
      <c r="I42" s="5"/>
      <c r="J42" s="5"/>
      <c r="K42" s="5"/>
      <c r="L42" s="5"/>
      <c r="M42" s="5"/>
      <c r="N42" s="5"/>
      <c r="O42" s="5"/>
      <c r="P42" s="5"/>
    </row>
    <row r="43" spans="2:16" ht="12.75">
      <c r="B43" s="57"/>
      <c r="C43" s="5"/>
      <c r="D43" s="5" t="s">
        <v>91</v>
      </c>
      <c r="E43" s="138">
        <v>95543</v>
      </c>
      <c r="F43" s="162">
        <v>90146</v>
      </c>
      <c r="G43" s="66"/>
      <c r="H43" s="21"/>
      <c r="I43" s="5"/>
      <c r="J43" s="5"/>
      <c r="K43" s="5"/>
      <c r="L43" s="5"/>
      <c r="M43" s="5"/>
      <c r="N43" s="5"/>
      <c r="O43" s="5"/>
      <c r="P43" s="5"/>
    </row>
    <row r="44" spans="2:16" ht="12.75">
      <c r="B44" s="57"/>
      <c r="C44" s="5"/>
      <c r="D44" s="5" t="s">
        <v>92</v>
      </c>
      <c r="E44" s="138">
        <v>38458</v>
      </c>
      <c r="F44" s="162">
        <v>31987</v>
      </c>
      <c r="G44" s="66"/>
      <c r="H44" s="21"/>
      <c r="I44" s="5"/>
      <c r="J44" s="5"/>
      <c r="K44" s="5"/>
      <c r="L44" s="5"/>
      <c r="M44" s="5"/>
      <c r="N44" s="5"/>
      <c r="O44" s="5"/>
      <c r="P44" s="5"/>
    </row>
    <row r="45" spans="2:16" ht="12.75">
      <c r="B45" s="57"/>
      <c r="C45" s="5"/>
      <c r="D45" s="5" t="s">
        <v>93</v>
      </c>
      <c r="E45" s="138">
        <v>137240</v>
      </c>
      <c r="F45" s="162">
        <v>4229</v>
      </c>
      <c r="G45" s="66"/>
      <c r="H45" s="21"/>
      <c r="I45" s="5"/>
      <c r="J45" s="5"/>
      <c r="K45" s="5"/>
      <c r="L45" s="5"/>
      <c r="M45" s="5"/>
      <c r="N45" s="5"/>
      <c r="O45" s="5"/>
      <c r="P45" s="5"/>
    </row>
    <row r="46" spans="2:16" ht="5.25" customHeight="1">
      <c r="B46" s="57"/>
      <c r="C46" s="5"/>
      <c r="D46" s="34"/>
      <c r="E46" s="138"/>
      <c r="F46" s="162"/>
      <c r="G46" s="66"/>
      <c r="H46" s="21"/>
      <c r="I46" s="5"/>
      <c r="J46" s="5"/>
      <c r="K46" s="5"/>
      <c r="L46" s="5"/>
      <c r="M46" s="5"/>
      <c r="N46" s="5"/>
      <c r="O46" s="5"/>
      <c r="P46" s="5"/>
    </row>
    <row r="47" spans="2:16" ht="14.25">
      <c r="B47" s="57"/>
      <c r="C47" s="36" t="s">
        <v>48</v>
      </c>
      <c r="D47" s="36" t="s">
        <v>94</v>
      </c>
      <c r="E47" s="137">
        <v>5251</v>
      </c>
      <c r="F47" s="168">
        <v>7918</v>
      </c>
      <c r="G47" s="66"/>
      <c r="H47" s="21"/>
      <c r="I47" s="5"/>
      <c r="J47" s="5"/>
      <c r="K47" s="5"/>
      <c r="L47" s="5"/>
      <c r="M47" s="5"/>
      <c r="N47" s="5"/>
      <c r="O47" s="5"/>
      <c r="P47" s="5"/>
    </row>
    <row r="48" spans="2:16" ht="5.25" customHeight="1">
      <c r="B48" s="57"/>
      <c r="C48" s="5"/>
      <c r="D48" s="34"/>
      <c r="E48" s="135"/>
      <c r="F48" s="57"/>
      <c r="G48" s="66"/>
      <c r="H48" s="21"/>
      <c r="I48" s="5"/>
      <c r="J48" s="5"/>
      <c r="K48" s="5"/>
      <c r="L48" s="5"/>
      <c r="M48" s="5"/>
      <c r="N48" s="5"/>
      <c r="O48" s="5"/>
      <c r="P48" s="5"/>
    </row>
    <row r="49" spans="2:16" ht="15">
      <c r="B49" s="72"/>
      <c r="C49" s="73" t="s">
        <v>41</v>
      </c>
      <c r="D49" s="73" t="s">
        <v>95</v>
      </c>
      <c r="E49" s="143">
        <v>2115</v>
      </c>
      <c r="F49" s="172">
        <v>2235</v>
      </c>
      <c r="G49" s="74"/>
      <c r="H49" s="29"/>
      <c r="I49" s="5"/>
      <c r="J49" s="5"/>
      <c r="K49" s="5"/>
      <c r="L49" s="5"/>
      <c r="M49" s="5"/>
      <c r="N49" s="5"/>
      <c r="O49" s="5"/>
      <c r="P49" s="5"/>
    </row>
    <row r="50" spans="2:16" ht="12.75">
      <c r="B50" s="57"/>
      <c r="C50" s="5"/>
      <c r="D50" s="5"/>
      <c r="E50" s="136"/>
      <c r="F50" s="167"/>
      <c r="G50" s="59"/>
      <c r="H50" s="58"/>
      <c r="I50" s="5"/>
      <c r="J50" s="5"/>
      <c r="K50" s="5"/>
      <c r="L50" s="5"/>
      <c r="M50" s="5"/>
      <c r="N50" s="5"/>
      <c r="O50" s="5"/>
      <c r="P50" s="5"/>
    </row>
    <row r="51" spans="2:16" ht="15">
      <c r="B51" s="57"/>
      <c r="C51" s="27" t="s">
        <v>42</v>
      </c>
      <c r="D51" s="34"/>
      <c r="E51" s="137">
        <f>SUM(E53,E69,E73,)</f>
        <v>17044222</v>
      </c>
      <c r="F51" s="168">
        <f>SUM(F53,F69,F73,)</f>
        <v>19806938.16</v>
      </c>
      <c r="G51" s="64"/>
      <c r="H51" s="63"/>
      <c r="I51" s="5"/>
      <c r="J51" s="5"/>
      <c r="K51" s="5"/>
      <c r="L51" s="5"/>
      <c r="M51" s="5"/>
      <c r="N51" s="5"/>
      <c r="O51" s="5"/>
      <c r="P51" s="5"/>
    </row>
    <row r="52" spans="2:16" ht="12.75">
      <c r="B52" s="57"/>
      <c r="C52" s="5"/>
      <c r="D52" s="5"/>
      <c r="E52" s="136"/>
      <c r="F52" s="167"/>
      <c r="G52" s="59"/>
      <c r="H52" s="58"/>
      <c r="I52" s="5"/>
      <c r="J52" s="5"/>
      <c r="K52" s="5"/>
      <c r="L52" s="5"/>
      <c r="M52" s="5"/>
      <c r="N52" s="5"/>
      <c r="O52" s="5"/>
      <c r="P52" s="5"/>
    </row>
    <row r="53" spans="2:16" ht="15">
      <c r="B53" s="72"/>
      <c r="C53" s="73" t="s">
        <v>28</v>
      </c>
      <c r="D53" s="73" t="s">
        <v>43</v>
      </c>
      <c r="E53" s="143">
        <f>SUM(E55,E58,E60,E63,E65,E67)</f>
        <v>17001088</v>
      </c>
      <c r="F53" s="172">
        <f>SUM(F55,F58,F60,F63,F65,F67)</f>
        <v>19327195.65</v>
      </c>
      <c r="G53" s="74"/>
      <c r="H53" s="29"/>
      <c r="I53" s="5"/>
      <c r="J53" s="5"/>
      <c r="K53" s="5"/>
      <c r="L53" s="5"/>
      <c r="M53" s="5"/>
      <c r="N53" s="5"/>
      <c r="O53" s="5"/>
      <c r="P53" s="5"/>
    </row>
    <row r="54" spans="2:16" ht="5.25" customHeight="1">
      <c r="B54" s="57"/>
      <c r="C54" s="5"/>
      <c r="D54" s="34"/>
      <c r="E54" s="138"/>
      <c r="F54" s="162"/>
      <c r="G54" s="66"/>
      <c r="H54" s="21"/>
      <c r="I54" s="5"/>
      <c r="J54" s="5"/>
      <c r="K54" s="5"/>
      <c r="L54" s="5"/>
      <c r="M54" s="5"/>
      <c r="N54" s="5"/>
      <c r="O54" s="5"/>
      <c r="P54" s="5"/>
    </row>
    <row r="55" spans="2:16" ht="14.25">
      <c r="B55" s="57"/>
      <c r="C55" s="36" t="s">
        <v>29</v>
      </c>
      <c r="D55" s="36" t="s">
        <v>44</v>
      </c>
      <c r="E55" s="137">
        <f>SUM(E56)</f>
        <v>2920302</v>
      </c>
      <c r="F55" s="168">
        <f>SUM(F56)</f>
        <v>2901477</v>
      </c>
      <c r="G55" s="66"/>
      <c r="H55" s="21"/>
      <c r="I55" s="5"/>
      <c r="J55" s="5"/>
      <c r="K55" s="5"/>
      <c r="L55" s="5"/>
      <c r="M55" s="5"/>
      <c r="N55" s="5"/>
      <c r="O55" s="5"/>
      <c r="P55" s="5"/>
    </row>
    <row r="56" spans="2:16" ht="12.75">
      <c r="B56" s="57"/>
      <c r="C56" s="5"/>
      <c r="D56" s="5" t="s">
        <v>96</v>
      </c>
      <c r="E56" s="138">
        <v>2920302</v>
      </c>
      <c r="F56" s="162">
        <v>2901477</v>
      </c>
      <c r="G56" s="66"/>
      <c r="H56" s="21"/>
      <c r="I56" s="5"/>
      <c r="J56" s="5"/>
      <c r="K56" s="5"/>
      <c r="L56" s="5"/>
      <c r="M56" s="5"/>
      <c r="N56" s="5"/>
      <c r="O56" s="5"/>
      <c r="P56" s="5"/>
    </row>
    <row r="57" spans="2:16" ht="5.25" customHeight="1">
      <c r="B57" s="57"/>
      <c r="C57" s="36"/>
      <c r="D57" s="27"/>
      <c r="E57" s="138"/>
      <c r="F57" s="162"/>
      <c r="G57" s="66"/>
      <c r="H57" s="21"/>
      <c r="I57" s="5"/>
      <c r="J57" s="5"/>
      <c r="K57" s="5"/>
      <c r="L57" s="5"/>
      <c r="M57" s="5"/>
      <c r="N57" s="5"/>
      <c r="O57" s="5"/>
      <c r="P57" s="5"/>
    </row>
    <row r="58" spans="2:16" ht="14.25">
      <c r="B58" s="57"/>
      <c r="C58" s="36" t="s">
        <v>30</v>
      </c>
      <c r="D58" s="36" t="s">
        <v>45</v>
      </c>
      <c r="E58" s="137">
        <v>5071695</v>
      </c>
      <c r="F58" s="168">
        <v>5071695</v>
      </c>
      <c r="G58" s="66"/>
      <c r="H58" s="21"/>
      <c r="I58" s="5"/>
      <c r="J58" s="5"/>
      <c r="K58" s="5"/>
      <c r="L58" s="5"/>
      <c r="M58" s="5"/>
      <c r="N58" s="5"/>
      <c r="O58" s="5"/>
      <c r="P58" s="5"/>
    </row>
    <row r="59" spans="2:16" ht="5.25" customHeight="1">
      <c r="B59" s="57"/>
      <c r="C59" s="5"/>
      <c r="D59" s="34"/>
      <c r="E59" s="138"/>
      <c r="F59" s="162"/>
      <c r="G59" s="66"/>
      <c r="H59" s="21"/>
      <c r="I59" s="5"/>
      <c r="J59" s="5"/>
      <c r="K59" s="5"/>
      <c r="L59" s="5"/>
      <c r="M59" s="5"/>
      <c r="N59" s="5"/>
      <c r="O59" s="5"/>
      <c r="P59" s="5"/>
    </row>
    <row r="60" spans="2:16" ht="14.25">
      <c r="B60" s="57"/>
      <c r="C60" s="36" t="s">
        <v>35</v>
      </c>
      <c r="D60" s="36" t="s">
        <v>46</v>
      </c>
      <c r="E60" s="137">
        <f>SUM(E61:E61)</f>
        <v>5778139</v>
      </c>
      <c r="F60" s="168">
        <f>SUM(F61:F61)</f>
        <v>5778139</v>
      </c>
      <c r="G60" s="66"/>
      <c r="H60" s="21"/>
      <c r="I60" s="5"/>
      <c r="J60" s="5"/>
      <c r="K60" s="5"/>
      <c r="L60" s="5"/>
      <c r="M60" s="5"/>
      <c r="N60" s="5"/>
      <c r="O60" s="5"/>
      <c r="P60" s="5"/>
    </row>
    <row r="61" spans="2:16" ht="12.75">
      <c r="B61" s="57"/>
      <c r="C61" s="5"/>
      <c r="D61" s="5" t="s">
        <v>97</v>
      </c>
      <c r="E61" s="138">
        <v>5778139</v>
      </c>
      <c r="F61" s="162">
        <v>5778139</v>
      </c>
      <c r="G61" s="66"/>
      <c r="H61" s="21"/>
      <c r="I61" s="5"/>
      <c r="J61" s="5"/>
      <c r="K61" s="5"/>
      <c r="L61" s="5"/>
      <c r="M61" s="5"/>
      <c r="N61" s="5"/>
      <c r="O61" s="5"/>
      <c r="P61" s="5"/>
    </row>
    <row r="62" spans="2:16" ht="5.25" customHeight="1">
      <c r="B62" s="57"/>
      <c r="C62" s="36"/>
      <c r="D62" s="27"/>
      <c r="E62" s="138"/>
      <c r="F62" s="162"/>
      <c r="G62" s="66"/>
      <c r="H62" s="21"/>
      <c r="I62" s="5"/>
      <c r="J62" s="5"/>
      <c r="K62" s="5"/>
      <c r="L62" s="5"/>
      <c r="M62" s="5"/>
      <c r="N62" s="5"/>
      <c r="O62" s="5"/>
      <c r="P62" s="5"/>
    </row>
    <row r="63" spans="2:16" ht="14.25">
      <c r="B63" s="57"/>
      <c r="C63" s="36" t="s">
        <v>40</v>
      </c>
      <c r="D63" s="36" t="s">
        <v>98</v>
      </c>
      <c r="E63" s="137">
        <v>-465069</v>
      </c>
      <c r="F63" s="168">
        <v>1758148.65</v>
      </c>
      <c r="G63" s="66"/>
      <c r="H63" s="21"/>
      <c r="I63" s="5"/>
      <c r="J63" s="5"/>
      <c r="K63" s="5"/>
      <c r="L63" s="5"/>
      <c r="M63" s="5"/>
      <c r="N63" s="5"/>
      <c r="O63" s="5"/>
      <c r="P63" s="5"/>
    </row>
    <row r="64" spans="2:16" ht="5.25" customHeight="1">
      <c r="B64" s="57"/>
      <c r="C64" s="5"/>
      <c r="D64" s="34"/>
      <c r="E64" s="137"/>
      <c r="F64" s="168"/>
      <c r="G64" s="66"/>
      <c r="H64" s="21"/>
      <c r="I64" s="5"/>
      <c r="J64" s="5"/>
      <c r="K64" s="5"/>
      <c r="L64" s="5"/>
      <c r="M64" s="5"/>
      <c r="N64" s="5"/>
      <c r="O64" s="5"/>
      <c r="P64" s="5"/>
    </row>
    <row r="65" spans="2:16" ht="14.25">
      <c r="B65" s="57"/>
      <c r="C65" s="36" t="s">
        <v>48</v>
      </c>
      <c r="D65" s="36" t="s">
        <v>47</v>
      </c>
      <c r="E65" s="137">
        <v>3696021</v>
      </c>
      <c r="F65" s="168">
        <v>3303913</v>
      </c>
      <c r="G65" s="66"/>
      <c r="H65" s="21"/>
      <c r="I65" s="5"/>
      <c r="J65" s="5"/>
      <c r="K65" s="5"/>
      <c r="L65" s="5"/>
      <c r="M65" s="5"/>
      <c r="N65" s="5"/>
      <c r="O65" s="5"/>
      <c r="P65" s="5"/>
    </row>
    <row r="66" spans="2:16" ht="5.25" customHeight="1">
      <c r="B66" s="57"/>
      <c r="C66" s="5"/>
      <c r="D66" s="34"/>
      <c r="E66" s="138"/>
      <c r="F66" s="162"/>
      <c r="G66" s="66"/>
      <c r="H66" s="21"/>
      <c r="I66" s="5"/>
      <c r="J66" s="5"/>
      <c r="K66" s="5"/>
      <c r="L66" s="5"/>
      <c r="M66" s="5"/>
      <c r="N66" s="5"/>
      <c r="O66" s="5"/>
      <c r="P66" s="5"/>
    </row>
    <row r="67" spans="2:16" ht="14.25">
      <c r="B67" s="57"/>
      <c r="C67" s="36" t="s">
        <v>50</v>
      </c>
      <c r="D67" s="36" t="s">
        <v>49</v>
      </c>
      <c r="E67" s="137" t="s">
        <v>61</v>
      </c>
      <c r="F67" s="168">
        <v>513823</v>
      </c>
      <c r="G67" s="66"/>
      <c r="H67" s="21"/>
      <c r="I67" s="5"/>
      <c r="J67" s="5"/>
      <c r="K67" s="5"/>
      <c r="L67" s="5"/>
      <c r="M67" s="5"/>
      <c r="N67" s="5"/>
      <c r="O67" s="5"/>
      <c r="P67" s="5"/>
    </row>
    <row r="68" spans="2:16" ht="5.25" customHeight="1">
      <c r="B68" s="57"/>
      <c r="C68" s="5"/>
      <c r="D68" s="34"/>
      <c r="E68" s="138"/>
      <c r="F68" s="162"/>
      <c r="G68" s="66"/>
      <c r="H68" s="21"/>
      <c r="I68" s="5"/>
      <c r="J68" s="5"/>
      <c r="K68" s="5"/>
      <c r="L68" s="5"/>
      <c r="M68" s="5"/>
      <c r="N68" s="5"/>
      <c r="O68" s="5"/>
      <c r="P68" s="5"/>
    </row>
    <row r="69" spans="2:16" ht="15">
      <c r="B69" s="72"/>
      <c r="C69" s="73" t="s">
        <v>41</v>
      </c>
      <c r="D69" s="73" t="s">
        <v>99</v>
      </c>
      <c r="E69" s="143">
        <f>SUM(E71)</f>
        <v>0</v>
      </c>
      <c r="F69" s="172">
        <f>SUM(F71)</f>
        <v>447809.51</v>
      </c>
      <c r="G69" s="74"/>
      <c r="H69" s="21"/>
      <c r="I69" s="5"/>
      <c r="J69" s="5"/>
      <c r="K69" s="5"/>
      <c r="L69" s="5"/>
      <c r="M69" s="5"/>
      <c r="N69" s="5"/>
      <c r="O69" s="5"/>
      <c r="P69" s="5"/>
    </row>
    <row r="70" spans="2:16" ht="5.25" customHeight="1">
      <c r="B70" s="57"/>
      <c r="C70" s="5"/>
      <c r="D70" s="34"/>
      <c r="E70" s="138"/>
      <c r="F70" s="162"/>
      <c r="G70" s="66"/>
      <c r="H70" s="21"/>
      <c r="I70" s="5"/>
      <c r="J70" s="5"/>
      <c r="K70" s="5"/>
      <c r="L70" s="5"/>
      <c r="M70" s="5"/>
      <c r="N70" s="5"/>
      <c r="O70" s="5"/>
      <c r="P70" s="5"/>
    </row>
    <row r="71" spans="2:16" ht="14.25">
      <c r="B71" s="57"/>
      <c r="C71" s="36" t="s">
        <v>35</v>
      </c>
      <c r="D71" s="36" t="s">
        <v>100</v>
      </c>
      <c r="E71" s="138" t="s">
        <v>61</v>
      </c>
      <c r="F71" s="162">
        <v>447809.51</v>
      </c>
      <c r="G71" s="66"/>
      <c r="H71" s="21"/>
      <c r="I71" s="5"/>
      <c r="J71" s="5"/>
      <c r="K71" s="5"/>
      <c r="L71" s="5"/>
      <c r="M71" s="5"/>
      <c r="N71" s="5"/>
      <c r="O71" s="5"/>
      <c r="P71" s="5"/>
    </row>
    <row r="72" spans="2:16" ht="5.25" customHeight="1">
      <c r="B72" s="57"/>
      <c r="C72" s="5"/>
      <c r="D72" s="34"/>
      <c r="E72" s="138"/>
      <c r="F72" s="162"/>
      <c r="G72" s="66"/>
      <c r="H72" s="21"/>
      <c r="I72" s="5"/>
      <c r="J72" s="5"/>
      <c r="K72" s="5"/>
      <c r="L72" s="5"/>
      <c r="M72" s="5"/>
      <c r="N72" s="5"/>
      <c r="O72" s="5"/>
      <c r="P72" s="5"/>
    </row>
    <row r="73" spans="2:16" ht="15">
      <c r="B73" s="72"/>
      <c r="C73" s="73" t="s">
        <v>51</v>
      </c>
      <c r="D73" s="73" t="s">
        <v>101</v>
      </c>
      <c r="E73" s="143">
        <f>SUM(E75)</f>
        <v>43134</v>
      </c>
      <c r="F73" s="172">
        <f>SUM(F75)</f>
        <v>31933</v>
      </c>
      <c r="G73" s="74"/>
      <c r="H73" s="29"/>
      <c r="I73" s="5"/>
      <c r="J73" s="5"/>
      <c r="K73" s="5"/>
      <c r="L73" s="5"/>
      <c r="M73" s="5"/>
      <c r="N73" s="5"/>
      <c r="O73" s="5"/>
      <c r="P73" s="5"/>
    </row>
    <row r="74" spans="2:16" ht="5.25" customHeight="1">
      <c r="B74" s="57"/>
      <c r="C74" s="5"/>
      <c r="D74" s="34"/>
      <c r="E74" s="138"/>
      <c r="F74" s="162"/>
      <c r="G74" s="66"/>
      <c r="H74" s="21"/>
      <c r="I74" s="5"/>
      <c r="J74" s="5"/>
      <c r="K74" s="5"/>
      <c r="L74" s="5"/>
      <c r="M74" s="5"/>
      <c r="N74" s="5"/>
      <c r="O74" s="5"/>
      <c r="P74" s="5"/>
    </row>
    <row r="75" spans="2:16" ht="14.25">
      <c r="B75" s="57"/>
      <c r="C75" s="36" t="s">
        <v>35</v>
      </c>
      <c r="D75" s="36" t="s">
        <v>102</v>
      </c>
      <c r="E75" s="137">
        <f>SUM(E76:E79)</f>
        <v>43134</v>
      </c>
      <c r="F75" s="168">
        <f>SUM(F76:F79)</f>
        <v>31933</v>
      </c>
      <c r="G75" s="66"/>
      <c r="H75" s="21"/>
      <c r="I75" s="5"/>
      <c r="J75" s="5"/>
      <c r="K75" s="5"/>
      <c r="L75" s="5"/>
      <c r="M75" s="5"/>
      <c r="N75" s="5"/>
      <c r="O75" s="5"/>
      <c r="P75" s="5"/>
    </row>
    <row r="76" spans="2:16" ht="12.75">
      <c r="B76" s="57"/>
      <c r="C76" s="5"/>
      <c r="D76" s="5" t="s">
        <v>103</v>
      </c>
      <c r="E76" s="138">
        <v>11640</v>
      </c>
      <c r="F76" s="162">
        <v>3431</v>
      </c>
      <c r="G76" s="66"/>
      <c r="H76" s="21"/>
      <c r="I76" s="5"/>
      <c r="J76" s="5"/>
      <c r="K76" s="5"/>
      <c r="L76" s="5"/>
      <c r="M76" s="5"/>
      <c r="N76" s="5"/>
      <c r="O76" s="5"/>
      <c r="P76" s="5"/>
    </row>
    <row r="77" spans="2:16" ht="12.75">
      <c r="B77" s="57"/>
      <c r="C77" s="5"/>
      <c r="D77" s="5" t="s">
        <v>104</v>
      </c>
      <c r="E77" s="138">
        <v>11064</v>
      </c>
      <c r="F77" s="162">
        <v>11318</v>
      </c>
      <c r="G77" s="66"/>
      <c r="H77" s="21"/>
      <c r="I77" s="5"/>
      <c r="J77" s="5"/>
      <c r="K77" s="5"/>
      <c r="L77" s="5"/>
      <c r="M77" s="5"/>
      <c r="N77" s="5"/>
      <c r="O77" s="5"/>
      <c r="P77" s="5"/>
    </row>
    <row r="78" spans="2:16" ht="12.75">
      <c r="B78" s="57"/>
      <c r="C78" s="5"/>
      <c r="D78" s="5" t="s">
        <v>105</v>
      </c>
      <c r="E78" s="138">
        <v>7280</v>
      </c>
      <c r="F78" s="162">
        <v>6454</v>
      </c>
      <c r="G78" s="66"/>
      <c r="H78" s="21"/>
      <c r="I78" s="5"/>
      <c r="J78" s="5"/>
      <c r="K78" s="5"/>
      <c r="L78" s="5"/>
      <c r="M78" s="5"/>
      <c r="N78" s="5"/>
      <c r="O78" s="5"/>
      <c r="P78" s="5"/>
    </row>
    <row r="79" spans="2:16" ht="12.75">
      <c r="B79" s="57"/>
      <c r="C79" s="5"/>
      <c r="D79" s="5" t="s">
        <v>106</v>
      </c>
      <c r="E79" s="138">
        <v>13150</v>
      </c>
      <c r="F79" s="162">
        <v>10730</v>
      </c>
      <c r="G79" s="66"/>
      <c r="H79" s="21"/>
      <c r="I79" s="5"/>
      <c r="J79" s="5"/>
      <c r="K79" s="5"/>
      <c r="L79" s="5"/>
      <c r="M79" s="5"/>
      <c r="N79" s="5"/>
      <c r="O79" s="5"/>
      <c r="P79" s="5"/>
    </row>
    <row r="80" spans="2:16" ht="5.25" customHeight="1">
      <c r="B80" s="57"/>
      <c r="C80" s="5"/>
      <c r="D80" s="34"/>
      <c r="E80" s="138"/>
      <c r="F80" s="21"/>
      <c r="G80" s="66"/>
      <c r="H80" s="21"/>
      <c r="I80" s="5"/>
      <c r="J80" s="5"/>
      <c r="K80" s="5"/>
      <c r="L80" s="5"/>
      <c r="M80" s="5"/>
      <c r="N80" s="5"/>
      <c r="O80" s="5"/>
      <c r="P80" s="5"/>
    </row>
    <row r="81" spans="2:16" ht="5.25" customHeight="1" thickBot="1">
      <c r="B81" s="67"/>
      <c r="C81" s="4"/>
      <c r="D81" s="68"/>
      <c r="E81" s="142"/>
      <c r="F81" s="69"/>
      <c r="G81" s="70"/>
      <c r="H81" s="21"/>
      <c r="I81" s="5"/>
      <c r="J81" s="5"/>
      <c r="K81" s="5"/>
      <c r="L81" s="5"/>
      <c r="M81" s="5"/>
      <c r="N81" s="5"/>
      <c r="O81" s="5"/>
      <c r="P81" s="5"/>
    </row>
  </sheetData>
  <mergeCells count="1">
    <mergeCell ref="F7:G7"/>
  </mergeCells>
  <printOptions horizontalCentered="1"/>
  <pageMargins left="0.75" right="0.75" top="0.3937007874015748" bottom="0.5905511811023623" header="0" footer="0.3937007874015748"/>
  <pageSetup horizontalDpi="600" verticalDpi="600" orientation="portrait" paperSize="9" scale="85" r:id="rId1"/>
  <headerFooter alignWithMargins="0">
    <oddFooter>&amp;R- 2 -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2.75390625" style="1" customWidth="1"/>
    <col min="3" max="3" width="4.625" style="1" customWidth="1"/>
    <col min="4" max="4" width="58.00390625" style="1" customWidth="1"/>
    <col min="5" max="6" width="15.75390625" style="1" customWidth="1"/>
    <col min="7" max="7" width="2.125" style="1" bestFit="1" customWidth="1"/>
    <col min="8" max="8" width="16.25390625" style="1" customWidth="1"/>
    <col min="9" max="9" width="1.00390625" style="1" customWidth="1"/>
    <col min="10" max="10" width="13.25390625" style="1" customWidth="1"/>
    <col min="11" max="11" width="15.625" style="1" customWidth="1"/>
    <col min="12" max="13" width="15.25390625" style="1" customWidth="1"/>
    <col min="14" max="14" width="2.125" style="1" customWidth="1"/>
    <col min="15" max="15" width="15.25390625" style="1" customWidth="1"/>
    <col min="16" max="16" width="2.125" style="1" customWidth="1"/>
    <col min="17" max="18" width="14.875" style="1" customWidth="1"/>
    <col min="19" max="19" width="13.75390625" style="1" customWidth="1"/>
    <col min="20" max="20" width="11.75390625" style="1" customWidth="1"/>
    <col min="21" max="16384" width="9.125" style="1" customWidth="1"/>
  </cols>
  <sheetData>
    <row r="1" spans="1:2" ht="15.75">
      <c r="A1" s="1" t="s">
        <v>0</v>
      </c>
      <c r="B1" s="2" t="s">
        <v>1</v>
      </c>
    </row>
    <row r="2" ht="15">
      <c r="B2" s="3" t="s">
        <v>2</v>
      </c>
    </row>
    <row r="3" spans="2:7" ht="15.75" thickBot="1">
      <c r="B3" s="163"/>
      <c r="C3" s="4"/>
      <c r="D3" s="4"/>
      <c r="E3" s="4"/>
      <c r="F3" s="4"/>
      <c r="G3" s="4"/>
    </row>
    <row r="4" spans="2:16" ht="18">
      <c r="B4" s="124"/>
      <c r="C4" s="116"/>
      <c r="D4" s="125" t="s">
        <v>158</v>
      </c>
      <c r="E4" s="117"/>
      <c r="F4" s="117"/>
      <c r="G4" s="118"/>
      <c r="H4" s="76"/>
      <c r="I4" s="5"/>
      <c r="J4" s="5"/>
      <c r="K4" s="5"/>
      <c r="L4" s="5"/>
      <c r="M4" s="5"/>
      <c r="N4" s="5"/>
      <c r="O4" s="5"/>
      <c r="P4" s="5"/>
    </row>
    <row r="5" spans="2:16" ht="15.75">
      <c r="B5" s="119"/>
      <c r="C5" s="120"/>
      <c r="D5" s="129" t="s">
        <v>180</v>
      </c>
      <c r="E5" s="121"/>
      <c r="F5" s="130" t="s">
        <v>168</v>
      </c>
      <c r="G5" s="132"/>
      <c r="H5" s="77"/>
      <c r="I5" s="78"/>
      <c r="J5" s="5"/>
      <c r="K5" s="5"/>
      <c r="L5" s="5"/>
      <c r="M5" s="5"/>
      <c r="N5" s="5"/>
      <c r="O5" s="5"/>
      <c r="P5" s="5"/>
    </row>
    <row r="6" spans="2:16" ht="5.25" customHeight="1">
      <c r="B6" s="57"/>
      <c r="C6" s="5"/>
      <c r="D6" s="54"/>
      <c r="E6" s="149"/>
      <c r="F6" s="54"/>
      <c r="G6" s="79"/>
      <c r="H6" s="54"/>
      <c r="I6" s="5"/>
      <c r="J6" s="5"/>
      <c r="K6" s="5"/>
      <c r="L6" s="5"/>
      <c r="M6" s="5"/>
      <c r="N6" s="5"/>
      <c r="O6" s="5"/>
      <c r="P6" s="5"/>
    </row>
    <row r="7" spans="2:16" ht="12.75">
      <c r="B7" s="57"/>
      <c r="C7" s="5"/>
      <c r="D7" s="5"/>
      <c r="E7" s="161">
        <v>39813</v>
      </c>
      <c r="F7" s="186">
        <v>39447</v>
      </c>
      <c r="G7" s="187"/>
      <c r="H7" s="58"/>
      <c r="I7" s="5"/>
      <c r="J7" s="5"/>
      <c r="K7" s="5"/>
      <c r="L7" s="5"/>
      <c r="M7" s="5"/>
      <c r="N7" s="5"/>
      <c r="O7" s="5"/>
      <c r="P7" s="5"/>
    </row>
    <row r="8" spans="2:16" ht="5.25" customHeight="1">
      <c r="B8" s="57"/>
      <c r="C8" s="5"/>
      <c r="D8" s="5"/>
      <c r="E8" s="136"/>
      <c r="F8" s="58"/>
      <c r="G8" s="59"/>
      <c r="H8" s="58"/>
      <c r="I8" s="5"/>
      <c r="J8" s="5"/>
      <c r="K8" s="5"/>
      <c r="L8" s="5"/>
      <c r="M8" s="5"/>
      <c r="N8" s="5"/>
      <c r="O8" s="5"/>
      <c r="P8" s="5"/>
    </row>
    <row r="9" spans="2:16" ht="15">
      <c r="B9" s="72"/>
      <c r="C9" s="80" t="s">
        <v>28</v>
      </c>
      <c r="D9" s="73" t="s">
        <v>107</v>
      </c>
      <c r="E9" s="150"/>
      <c r="F9" s="81"/>
      <c r="G9" s="82"/>
      <c r="H9" s="58"/>
      <c r="I9" s="5"/>
      <c r="J9" s="5"/>
      <c r="K9" s="5"/>
      <c r="L9" s="5"/>
      <c r="M9" s="5"/>
      <c r="N9" s="5"/>
      <c r="O9" s="5"/>
      <c r="P9" s="5"/>
    </row>
    <row r="10" spans="2:16" ht="15">
      <c r="B10" s="57"/>
      <c r="C10" s="27" t="s">
        <v>52</v>
      </c>
      <c r="D10" s="83" t="s">
        <v>108</v>
      </c>
      <c r="E10" s="137">
        <f>SUM(E11:E12)</f>
        <v>439658</v>
      </c>
      <c r="F10" s="168">
        <f>SUM(F11:F12)</f>
        <v>392194</v>
      </c>
      <c r="G10" s="180"/>
      <c r="H10" s="63"/>
      <c r="I10" s="5"/>
      <c r="J10" s="5"/>
      <c r="K10" s="5"/>
      <c r="L10" s="5"/>
      <c r="M10" s="5"/>
      <c r="N10" s="5"/>
      <c r="O10" s="5"/>
      <c r="P10" s="5"/>
    </row>
    <row r="11" spans="2:16" ht="12.75">
      <c r="B11" s="57"/>
      <c r="C11" s="5"/>
      <c r="D11" s="84" t="s">
        <v>109</v>
      </c>
      <c r="E11" s="138">
        <v>434903</v>
      </c>
      <c r="F11" s="162">
        <v>385702</v>
      </c>
      <c r="G11" s="66"/>
      <c r="H11" s="21"/>
      <c r="I11" s="5"/>
      <c r="J11" s="5"/>
      <c r="K11" s="5"/>
      <c r="L11" s="5"/>
      <c r="M11" s="5"/>
      <c r="N11" s="5"/>
      <c r="O11" s="5"/>
      <c r="P11" s="5"/>
    </row>
    <row r="12" spans="2:16" ht="12.75">
      <c r="B12" s="85"/>
      <c r="C12" s="18"/>
      <c r="D12" s="17" t="s">
        <v>110</v>
      </c>
      <c r="E12" s="151">
        <v>4755</v>
      </c>
      <c r="F12" s="174">
        <v>6492</v>
      </c>
      <c r="G12" s="86"/>
      <c r="H12" s="21"/>
      <c r="I12" s="5"/>
      <c r="J12" s="5"/>
      <c r="K12" s="5"/>
      <c r="L12" s="5"/>
      <c r="M12" s="5"/>
      <c r="N12" s="5"/>
      <c r="O12" s="5"/>
      <c r="P12" s="5"/>
    </row>
    <row r="13" spans="2:16" ht="15">
      <c r="B13" s="57"/>
      <c r="C13" s="27" t="s">
        <v>53</v>
      </c>
      <c r="D13" s="83" t="s">
        <v>111</v>
      </c>
      <c r="E13" s="137">
        <f>SUM(E14:E17)</f>
        <v>-556905</v>
      </c>
      <c r="F13" s="168">
        <f>SUM(F14:F17)</f>
        <v>-595518</v>
      </c>
      <c r="G13" s="64"/>
      <c r="H13" s="63"/>
      <c r="I13" s="5"/>
      <c r="J13" s="5"/>
      <c r="K13" s="5"/>
      <c r="L13" s="5"/>
      <c r="M13" s="5"/>
      <c r="N13" s="5"/>
      <c r="O13" s="5"/>
      <c r="P13" s="5"/>
    </row>
    <row r="14" spans="2:16" ht="12.75">
      <c r="B14" s="57"/>
      <c r="C14" s="5"/>
      <c r="D14" s="84" t="s">
        <v>112</v>
      </c>
      <c r="E14" s="138">
        <v>-292512</v>
      </c>
      <c r="F14" s="162">
        <v>-265161</v>
      </c>
      <c r="G14" s="66"/>
      <c r="H14" s="21"/>
      <c r="I14" s="5"/>
      <c r="J14" s="5"/>
      <c r="K14" s="5"/>
      <c r="L14" s="5"/>
      <c r="M14" s="5"/>
      <c r="N14" s="5"/>
      <c r="O14" s="5"/>
      <c r="P14" s="5"/>
    </row>
    <row r="15" spans="2:16" ht="12.75">
      <c r="B15" s="57"/>
      <c r="C15" s="5"/>
      <c r="D15" s="84" t="s">
        <v>113</v>
      </c>
      <c r="E15" s="138">
        <v>-76415</v>
      </c>
      <c r="F15" s="162">
        <v>-82281</v>
      </c>
      <c r="G15" s="66"/>
      <c r="H15" s="21"/>
      <c r="I15" s="5"/>
      <c r="J15" s="5"/>
      <c r="K15" s="5"/>
      <c r="L15" s="5"/>
      <c r="M15" s="5"/>
      <c r="N15" s="5"/>
      <c r="O15" s="5"/>
      <c r="P15" s="5"/>
    </row>
    <row r="16" spans="2:16" ht="12.75">
      <c r="B16" s="57"/>
      <c r="C16" s="5"/>
      <c r="D16" s="84" t="s">
        <v>114</v>
      </c>
      <c r="E16" s="138">
        <v>-186678</v>
      </c>
      <c r="F16" s="162">
        <v>-245876</v>
      </c>
      <c r="G16" s="66"/>
      <c r="H16" s="21"/>
      <c r="I16" s="5"/>
      <c r="J16" s="5"/>
      <c r="K16" s="5"/>
      <c r="L16" s="5"/>
      <c r="M16" s="5"/>
      <c r="N16" s="5"/>
      <c r="O16" s="5"/>
      <c r="P16" s="5"/>
    </row>
    <row r="17" spans="2:16" ht="12.75">
      <c r="B17" s="85"/>
      <c r="C17" s="18"/>
      <c r="D17" s="17" t="s">
        <v>115</v>
      </c>
      <c r="E17" s="151">
        <v>-1300</v>
      </c>
      <c r="F17" s="174">
        <v>-2200</v>
      </c>
      <c r="G17" s="86"/>
      <c r="H17" s="21"/>
      <c r="I17" s="5"/>
      <c r="J17" s="5"/>
      <c r="K17" s="5"/>
      <c r="L17" s="5"/>
      <c r="M17" s="5"/>
      <c r="N17" s="5"/>
      <c r="O17" s="5"/>
      <c r="P17" s="5"/>
    </row>
    <row r="18" spans="2:16" ht="15">
      <c r="B18" s="87"/>
      <c r="C18" s="27" t="s">
        <v>54</v>
      </c>
      <c r="D18" s="83" t="s">
        <v>117</v>
      </c>
      <c r="E18" s="137"/>
      <c r="F18" s="168"/>
      <c r="G18" s="64"/>
      <c r="H18" s="63"/>
      <c r="I18" s="5"/>
      <c r="J18" s="5"/>
      <c r="K18" s="5"/>
      <c r="L18" s="5"/>
      <c r="M18" s="5"/>
      <c r="N18" s="5"/>
      <c r="O18" s="5"/>
      <c r="P18" s="5"/>
    </row>
    <row r="19" spans="2:16" ht="15">
      <c r="B19" s="88"/>
      <c r="C19" s="89"/>
      <c r="D19" s="90" t="s">
        <v>116</v>
      </c>
      <c r="E19" s="137">
        <f>SUM(E10,E13)</f>
        <v>-117247</v>
      </c>
      <c r="F19" s="168">
        <f>SUM(F10,F13)</f>
        <v>-203324</v>
      </c>
      <c r="G19" s="64"/>
      <c r="H19" s="63"/>
      <c r="I19" s="5"/>
      <c r="J19" s="5"/>
      <c r="K19" s="5"/>
      <c r="L19" s="5"/>
      <c r="M19" s="5"/>
      <c r="N19" s="5"/>
      <c r="O19" s="5"/>
      <c r="P19" s="5"/>
    </row>
    <row r="20" spans="2:16" ht="15">
      <c r="B20" s="57"/>
      <c r="C20" s="27" t="s">
        <v>37</v>
      </c>
      <c r="D20" s="83" t="s">
        <v>155</v>
      </c>
      <c r="E20" s="150"/>
      <c r="F20" s="175"/>
      <c r="G20" s="82"/>
      <c r="H20" s="58"/>
      <c r="I20" s="5"/>
      <c r="J20" s="5"/>
      <c r="K20" s="5"/>
      <c r="L20" s="5"/>
      <c r="M20" s="5"/>
      <c r="N20" s="5"/>
      <c r="O20" s="5"/>
      <c r="P20" s="5"/>
    </row>
    <row r="21" spans="2:16" ht="15">
      <c r="B21" s="75"/>
      <c r="C21" s="91" t="s">
        <v>52</v>
      </c>
      <c r="D21" s="92" t="s">
        <v>118</v>
      </c>
      <c r="E21" s="137">
        <f>SUM(E22:E25)</f>
        <v>22661942</v>
      </c>
      <c r="F21" s="168">
        <f>SUM(F22:F25)</f>
        <v>6736976</v>
      </c>
      <c r="G21" s="64"/>
      <c r="H21" s="63"/>
      <c r="I21" s="5"/>
      <c r="J21" s="5"/>
      <c r="K21" s="5"/>
      <c r="L21" s="5"/>
      <c r="M21" s="5"/>
      <c r="N21" s="5"/>
      <c r="O21" s="5"/>
      <c r="P21" s="5"/>
    </row>
    <row r="22" spans="2:16" ht="12.75">
      <c r="B22" s="57"/>
      <c r="C22" s="5"/>
      <c r="D22" s="84" t="s">
        <v>119</v>
      </c>
      <c r="E22" s="138">
        <v>532049</v>
      </c>
      <c r="F22" s="162">
        <v>454372</v>
      </c>
      <c r="G22" s="66"/>
      <c r="H22" s="21"/>
      <c r="I22" s="5"/>
      <c r="J22" s="5"/>
      <c r="K22" s="5"/>
      <c r="L22" s="5"/>
      <c r="M22" s="5"/>
      <c r="N22" s="5"/>
      <c r="O22" s="5"/>
      <c r="P22" s="5"/>
    </row>
    <row r="23" spans="2:16" ht="12.75">
      <c r="B23" s="57"/>
      <c r="C23" s="5"/>
      <c r="D23" s="84" t="s">
        <v>120</v>
      </c>
      <c r="E23" s="140"/>
      <c r="F23" s="173"/>
      <c r="G23" s="66"/>
      <c r="H23" s="21"/>
      <c r="I23" s="5"/>
      <c r="J23" s="5"/>
      <c r="K23" s="5"/>
      <c r="L23" s="5"/>
      <c r="M23" s="5"/>
      <c r="N23" s="5"/>
      <c r="O23" s="5"/>
      <c r="P23" s="5"/>
    </row>
    <row r="24" spans="2:16" ht="12.75">
      <c r="B24" s="57"/>
      <c r="C24" s="5"/>
      <c r="D24" s="84" t="s">
        <v>121</v>
      </c>
      <c r="E24" s="138">
        <v>2931525</v>
      </c>
      <c r="F24" s="162">
        <v>642625</v>
      </c>
      <c r="G24" s="66"/>
      <c r="H24" s="21"/>
      <c r="I24" s="5"/>
      <c r="J24" s="5"/>
      <c r="K24" s="5"/>
      <c r="L24" s="5"/>
      <c r="M24" s="5"/>
      <c r="N24" s="5"/>
      <c r="O24" s="5"/>
      <c r="P24" s="5"/>
    </row>
    <row r="25" spans="2:16" ht="12.75">
      <c r="B25" s="57"/>
      <c r="C25" s="5"/>
      <c r="D25" s="84" t="s">
        <v>122</v>
      </c>
      <c r="E25" s="151">
        <v>19198368</v>
      </c>
      <c r="F25" s="174">
        <v>5639979</v>
      </c>
      <c r="G25" s="86"/>
      <c r="H25" s="21"/>
      <c r="I25" s="5"/>
      <c r="J25" s="5"/>
      <c r="K25" s="5"/>
      <c r="L25" s="5"/>
      <c r="M25" s="5"/>
      <c r="N25" s="5"/>
      <c r="O25" s="5"/>
      <c r="P25" s="5"/>
    </row>
    <row r="26" spans="2:16" ht="15">
      <c r="B26" s="75"/>
      <c r="C26" s="91" t="s">
        <v>53</v>
      </c>
      <c r="D26" s="92" t="s">
        <v>123</v>
      </c>
      <c r="E26" s="137">
        <f>SUM(E27:E29)</f>
        <v>-22546901</v>
      </c>
      <c r="F26" s="168">
        <f>SUM(F27:F29)</f>
        <v>-6540965</v>
      </c>
      <c r="G26" s="64"/>
      <c r="H26" s="63"/>
      <c r="I26" s="5"/>
      <c r="J26" s="5"/>
      <c r="K26" s="5"/>
      <c r="L26" s="5"/>
      <c r="M26" s="5"/>
      <c r="N26" s="5"/>
      <c r="O26" s="5"/>
      <c r="P26" s="5"/>
    </row>
    <row r="27" spans="2:16" ht="12.75">
      <c r="B27" s="57"/>
      <c r="C27" s="5"/>
      <c r="D27" s="84" t="s">
        <v>124</v>
      </c>
      <c r="E27" s="138">
        <v>-15401</v>
      </c>
      <c r="F27" s="162">
        <v>-3900</v>
      </c>
      <c r="G27" s="66"/>
      <c r="H27" s="21"/>
      <c r="I27" s="5"/>
      <c r="J27" s="5"/>
      <c r="K27" s="5"/>
      <c r="L27" s="5"/>
      <c r="M27" s="5"/>
      <c r="N27" s="5"/>
      <c r="O27" s="5"/>
      <c r="P27" s="5"/>
    </row>
    <row r="28" spans="2:16" ht="12.75">
      <c r="B28" s="57"/>
      <c r="C28" s="5"/>
      <c r="D28" s="84" t="s">
        <v>125</v>
      </c>
      <c r="E28" s="138">
        <v>-127500</v>
      </c>
      <c r="F28" s="162">
        <v>-750</v>
      </c>
      <c r="G28" s="66"/>
      <c r="H28" s="21"/>
      <c r="I28" s="5"/>
      <c r="J28" s="5"/>
      <c r="K28" s="5"/>
      <c r="L28" s="5"/>
      <c r="M28" s="5"/>
      <c r="N28" s="5"/>
      <c r="O28" s="5"/>
      <c r="P28" s="5"/>
    </row>
    <row r="29" spans="2:16" ht="12.75">
      <c r="B29" s="85"/>
      <c r="C29" s="18"/>
      <c r="D29" s="17" t="s">
        <v>126</v>
      </c>
      <c r="E29" s="151">
        <v>-22404000</v>
      </c>
      <c r="F29" s="174">
        <v>-6536315</v>
      </c>
      <c r="G29" s="86"/>
      <c r="H29" s="21"/>
      <c r="I29" s="5"/>
      <c r="J29" s="5"/>
      <c r="K29" s="5"/>
      <c r="L29" s="5"/>
      <c r="M29" s="5"/>
      <c r="N29" s="5"/>
      <c r="O29" s="5"/>
      <c r="P29" s="5"/>
    </row>
    <row r="30" spans="2:16" ht="15">
      <c r="B30" s="93"/>
      <c r="C30" s="27" t="s">
        <v>54</v>
      </c>
      <c r="D30" s="83" t="s">
        <v>127</v>
      </c>
      <c r="E30" s="137"/>
      <c r="F30" s="168"/>
      <c r="G30" s="64"/>
      <c r="H30" s="63"/>
      <c r="I30" s="34"/>
      <c r="J30" s="5"/>
      <c r="K30" s="5"/>
      <c r="L30" s="5"/>
      <c r="M30" s="5"/>
      <c r="N30" s="5"/>
      <c r="O30" s="5"/>
      <c r="P30" s="5"/>
    </row>
    <row r="31" spans="2:16" ht="15">
      <c r="B31" s="94"/>
      <c r="C31" s="89"/>
      <c r="D31" s="90" t="s">
        <v>128</v>
      </c>
      <c r="E31" s="137">
        <f>SUM(E21,E26)</f>
        <v>115041</v>
      </c>
      <c r="F31" s="168">
        <f>SUM(F21,F26)</f>
        <v>196011</v>
      </c>
      <c r="G31" s="64"/>
      <c r="H31" s="63"/>
      <c r="I31" s="34"/>
      <c r="J31" s="5"/>
      <c r="K31" s="5"/>
      <c r="L31" s="5"/>
      <c r="M31" s="5"/>
      <c r="N31" s="5"/>
      <c r="O31" s="5"/>
      <c r="P31" s="5"/>
    </row>
    <row r="32" spans="2:16" ht="15">
      <c r="B32" s="95"/>
      <c r="C32" s="73" t="s">
        <v>41</v>
      </c>
      <c r="D32" s="96" t="s">
        <v>55</v>
      </c>
      <c r="E32" s="144" t="s">
        <v>71</v>
      </c>
      <c r="F32" s="176" t="s">
        <v>71</v>
      </c>
      <c r="G32" s="82"/>
      <c r="H32" s="58"/>
      <c r="I32" s="34"/>
      <c r="J32" s="5"/>
      <c r="K32" s="5"/>
      <c r="L32" s="5"/>
      <c r="M32" s="5"/>
      <c r="N32" s="5"/>
      <c r="O32" s="5"/>
      <c r="P32" s="5"/>
    </row>
    <row r="33" spans="2:16" ht="15">
      <c r="B33" s="72"/>
      <c r="C33" s="73" t="s">
        <v>56</v>
      </c>
      <c r="D33" s="96" t="s">
        <v>129</v>
      </c>
      <c r="E33" s="152">
        <v>3813</v>
      </c>
      <c r="F33" s="177">
        <v>7918</v>
      </c>
      <c r="G33" s="35"/>
      <c r="H33" s="30"/>
      <c r="I33" s="5"/>
      <c r="J33" s="5"/>
      <c r="K33" s="5"/>
      <c r="L33" s="5"/>
      <c r="M33" s="5"/>
      <c r="N33" s="5"/>
      <c r="O33" s="5"/>
      <c r="P33" s="5"/>
    </row>
    <row r="34" spans="2:16" ht="15">
      <c r="B34" s="75"/>
      <c r="C34" s="91" t="s">
        <v>57</v>
      </c>
      <c r="D34" s="92" t="s">
        <v>130</v>
      </c>
      <c r="E34" s="153">
        <f>SUM(E19,E31,E32)</f>
        <v>-2206</v>
      </c>
      <c r="F34" s="178">
        <f>SUM(F19,F31,F32)</f>
        <v>-7313</v>
      </c>
      <c r="G34" s="97"/>
      <c r="H34" s="30"/>
      <c r="I34" s="5"/>
      <c r="J34" s="5"/>
      <c r="K34" s="5"/>
      <c r="L34" s="5"/>
      <c r="M34" s="5"/>
      <c r="N34" s="5"/>
      <c r="O34" s="5"/>
      <c r="P34" s="5"/>
    </row>
    <row r="35" spans="2:16" ht="15">
      <c r="B35" s="57"/>
      <c r="C35" s="98" t="s">
        <v>58</v>
      </c>
      <c r="D35" s="83" t="s">
        <v>131</v>
      </c>
      <c r="E35" s="154">
        <f>SUM(E33,-E34)</f>
        <v>6019</v>
      </c>
      <c r="F35" s="179">
        <f>SUM(F33,-F34)</f>
        <v>15231</v>
      </c>
      <c r="G35" s="32"/>
      <c r="H35" s="30"/>
      <c r="I35" s="5"/>
      <c r="J35" s="5"/>
      <c r="K35" s="5"/>
      <c r="L35" s="5"/>
      <c r="M35" s="5"/>
      <c r="N35" s="5"/>
      <c r="O35" s="5"/>
      <c r="P35" s="5"/>
    </row>
    <row r="36" spans="2:256" s="101" customFormat="1" ht="8.25" customHeight="1" thickBot="1">
      <c r="B36" s="67"/>
      <c r="C36" s="4"/>
      <c r="D36" s="99"/>
      <c r="E36" s="155"/>
      <c r="F36" s="4"/>
      <c r="G36" s="100"/>
      <c r="H36" s="57"/>
      <c r="I36" s="5"/>
      <c r="J36" s="5"/>
      <c r="K36" s="5"/>
      <c r="L36" s="5"/>
      <c r="M36" s="5"/>
      <c r="N36" s="5"/>
      <c r="O36" s="5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</sheetData>
  <mergeCells count="1">
    <mergeCell ref="F7:G7"/>
  </mergeCells>
  <printOptions horizontalCentered="1"/>
  <pageMargins left="0.75" right="0.75" top="0.7874015748031497" bottom="0.7874015748031497" header="0" footer="0.5905511811023623"/>
  <pageSetup horizontalDpi="600" verticalDpi="600" orientation="portrait" paperSize="9" scale="85" r:id="rId1"/>
  <headerFooter alignWithMargins="0">
    <oddFooter>&amp;R- 3 -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2.75390625" style="1" customWidth="1"/>
    <col min="3" max="3" width="3.625" style="1" bestFit="1" customWidth="1"/>
    <col min="4" max="4" width="58.75390625" style="1" bestFit="1" customWidth="1"/>
    <col min="5" max="5" width="16.25390625" style="1" bestFit="1" customWidth="1"/>
    <col min="6" max="6" width="18.375" style="1" bestFit="1" customWidth="1"/>
    <col min="7" max="7" width="2.125" style="1" hidden="1" customWidth="1"/>
    <col min="8" max="8" width="16.25390625" style="1" customWidth="1"/>
    <col min="9" max="9" width="13.25390625" style="1" customWidth="1"/>
    <col min="10" max="10" width="15.625" style="1" customWidth="1"/>
    <col min="11" max="12" width="15.25390625" style="1" customWidth="1"/>
    <col min="13" max="14" width="14.875" style="1" customWidth="1"/>
    <col min="15" max="15" width="13.75390625" style="1" customWidth="1"/>
    <col min="16" max="16" width="11.75390625" style="1" customWidth="1"/>
    <col min="17" max="16384" width="9.125" style="1" customWidth="1"/>
  </cols>
  <sheetData>
    <row r="1" spans="1:2" ht="15.75">
      <c r="A1" s="1" t="s">
        <v>0</v>
      </c>
      <c r="B1" s="2" t="s">
        <v>1</v>
      </c>
    </row>
    <row r="2" ht="15">
      <c r="B2" s="3" t="s">
        <v>2</v>
      </c>
    </row>
    <row r="3" spans="2:4" ht="15.75" thickBot="1">
      <c r="B3" s="3"/>
      <c r="D3" s="4"/>
    </row>
    <row r="4" spans="2:12" ht="12" customHeight="1">
      <c r="B4" s="115"/>
      <c r="C4" s="116"/>
      <c r="D4" s="188" t="s">
        <v>174</v>
      </c>
      <c r="E4" s="117"/>
      <c r="F4" s="117"/>
      <c r="G4" s="117"/>
      <c r="H4" s="117"/>
      <c r="I4" s="117"/>
      <c r="J4" s="117"/>
      <c r="K4" s="117"/>
      <c r="L4" s="118"/>
    </row>
    <row r="5" spans="2:12" ht="12" customHeight="1">
      <c r="B5" s="119"/>
      <c r="C5" s="120"/>
      <c r="D5" s="189"/>
      <c r="E5" s="121"/>
      <c r="F5" s="121"/>
      <c r="G5" s="121"/>
      <c r="H5" s="121"/>
      <c r="I5" s="121"/>
      <c r="J5" s="121"/>
      <c r="K5" s="122"/>
      <c r="L5" s="123" t="s">
        <v>168</v>
      </c>
    </row>
    <row r="6" spans="2:17" ht="25.5" customHeight="1">
      <c r="B6" s="6"/>
      <c r="C6" s="5"/>
      <c r="D6" s="7"/>
      <c r="E6" s="8" t="s">
        <v>133</v>
      </c>
      <c r="F6" s="9" t="s">
        <v>134</v>
      </c>
      <c r="G6" s="10"/>
      <c r="H6" s="11" t="s">
        <v>135</v>
      </c>
      <c r="I6" s="12" t="s">
        <v>137</v>
      </c>
      <c r="J6" s="13" t="s">
        <v>138</v>
      </c>
      <c r="K6" s="12" t="s">
        <v>140</v>
      </c>
      <c r="L6" s="14" t="s">
        <v>59</v>
      </c>
      <c r="N6" s="15"/>
      <c r="O6" s="15"/>
      <c r="P6" s="15"/>
      <c r="Q6" s="16"/>
    </row>
    <row r="7" spans="2:17" ht="25.5" customHeight="1">
      <c r="B7" s="6"/>
      <c r="C7" s="5"/>
      <c r="D7" s="7"/>
      <c r="E7" s="11" t="s">
        <v>132</v>
      </c>
      <c r="F7" s="17"/>
      <c r="G7" s="18"/>
      <c r="H7" s="11" t="s">
        <v>136</v>
      </c>
      <c r="I7" s="13"/>
      <c r="J7" s="13" t="s">
        <v>139</v>
      </c>
      <c r="K7" s="13"/>
      <c r="L7" s="19"/>
      <c r="N7" s="15"/>
      <c r="O7" s="15"/>
      <c r="P7" s="15"/>
      <c r="Q7" s="16"/>
    </row>
    <row r="8" spans="2:17" ht="3.75" customHeight="1">
      <c r="B8" s="6"/>
      <c r="E8" s="20"/>
      <c r="F8" s="21"/>
      <c r="G8" s="22"/>
      <c r="H8" s="22"/>
      <c r="I8" s="22"/>
      <c r="J8" s="22"/>
      <c r="K8" s="22"/>
      <c r="L8" s="23"/>
      <c r="N8" s="24"/>
      <c r="O8" s="24"/>
      <c r="P8" s="24"/>
      <c r="Q8" s="16"/>
    </row>
    <row r="9" spans="2:17" s="25" customFormat="1" ht="15.75" customHeight="1">
      <c r="B9" s="26"/>
      <c r="C9" s="27" t="s">
        <v>28</v>
      </c>
      <c r="D9" s="27" t="s">
        <v>175</v>
      </c>
      <c r="E9" s="28">
        <v>2901477</v>
      </c>
      <c r="F9" s="29">
        <v>5071695</v>
      </c>
      <c r="G9" s="29"/>
      <c r="H9" s="29">
        <v>5778139</v>
      </c>
      <c r="I9" s="30">
        <v>461817</v>
      </c>
      <c r="J9" s="29">
        <v>2866905</v>
      </c>
      <c r="K9" s="30">
        <v>437008</v>
      </c>
      <c r="L9" s="23">
        <f>SUM(E9:K9)</f>
        <v>17517041</v>
      </c>
      <c r="M9" s="1"/>
      <c r="N9" s="24"/>
      <c r="O9" s="24"/>
      <c r="P9" s="24"/>
      <c r="Q9" s="24"/>
    </row>
    <row r="10" spans="2:17" ht="3.75" customHeight="1" thickBot="1">
      <c r="B10" s="6"/>
      <c r="E10" s="20"/>
      <c r="F10" s="21"/>
      <c r="G10" s="22"/>
      <c r="H10" s="22"/>
      <c r="I10" s="22"/>
      <c r="J10" s="22"/>
      <c r="K10" s="22"/>
      <c r="L10" s="23"/>
      <c r="N10" s="24"/>
      <c r="O10" s="24"/>
      <c r="P10" s="24"/>
      <c r="Q10" s="16"/>
    </row>
    <row r="11" spans="2:17" ht="15.75" customHeight="1" thickBot="1">
      <c r="B11" s="108"/>
      <c r="C11" s="109" t="s">
        <v>37</v>
      </c>
      <c r="D11" s="109" t="s">
        <v>60</v>
      </c>
      <c r="E11" s="110" t="str">
        <f aca="true" t="shared" si="0" ref="E11:K11">IF(SUM(E12:E14)&lt;&gt;0,SUM(E12:E14),"-")</f>
        <v>-</v>
      </c>
      <c r="F11" s="111" t="str">
        <f t="shared" si="0"/>
        <v>-</v>
      </c>
      <c r="G11" s="111" t="str">
        <f t="shared" si="0"/>
        <v>-</v>
      </c>
      <c r="H11" s="111" t="str">
        <f t="shared" si="0"/>
        <v>-</v>
      </c>
      <c r="I11" s="111">
        <f t="shared" si="0"/>
        <v>1296332</v>
      </c>
      <c r="J11" s="111" t="str">
        <f t="shared" si="0"/>
        <v>-</v>
      </c>
      <c r="K11" s="111">
        <f t="shared" si="0"/>
        <v>513823</v>
      </c>
      <c r="L11" s="112">
        <f>SUM(L12:L14)</f>
        <v>1810155</v>
      </c>
      <c r="N11" s="16"/>
      <c r="O11" s="16"/>
      <c r="P11" s="16"/>
      <c r="Q11" s="16"/>
    </row>
    <row r="12" spans="2:17" ht="15.75" customHeight="1">
      <c r="B12" s="6"/>
      <c r="C12" s="5" t="s">
        <v>141</v>
      </c>
      <c r="D12" s="5" t="s">
        <v>177</v>
      </c>
      <c r="E12" s="31" t="s">
        <v>61</v>
      </c>
      <c r="F12" s="30" t="s">
        <v>61</v>
      </c>
      <c r="G12" s="30"/>
      <c r="H12" s="30" t="s">
        <v>61</v>
      </c>
      <c r="I12" s="30" t="s">
        <v>61</v>
      </c>
      <c r="J12" s="30" t="s">
        <v>61</v>
      </c>
      <c r="K12" s="33">
        <v>513823</v>
      </c>
      <c r="L12" s="23">
        <f>SUM(E12:K12)</f>
        <v>513823</v>
      </c>
      <c r="N12" s="16"/>
      <c r="O12" s="16"/>
      <c r="P12" s="16"/>
      <c r="Q12" s="16"/>
    </row>
    <row r="13" spans="2:17" ht="15.75" customHeight="1">
      <c r="B13" s="6"/>
      <c r="C13" s="5" t="s">
        <v>64</v>
      </c>
      <c r="D13" s="5" t="s">
        <v>145</v>
      </c>
      <c r="E13" s="31" t="s">
        <v>61</v>
      </c>
      <c r="F13" s="30" t="s">
        <v>61</v>
      </c>
      <c r="G13" s="30"/>
      <c r="H13" s="30" t="s">
        <v>61</v>
      </c>
      <c r="I13" s="30" t="s">
        <v>61</v>
      </c>
      <c r="J13" s="30" t="s">
        <v>61</v>
      </c>
      <c r="K13" s="30" t="s">
        <v>61</v>
      </c>
      <c r="L13" s="23">
        <f>SUM(E13:K13)</f>
        <v>0</v>
      </c>
      <c r="N13" s="16"/>
      <c r="O13" s="16"/>
      <c r="P13" s="16"/>
      <c r="Q13" s="16"/>
    </row>
    <row r="14" spans="2:17" ht="15.75" customHeight="1" thickBot="1">
      <c r="B14" s="6"/>
      <c r="C14" s="5" t="s">
        <v>147</v>
      </c>
      <c r="D14" s="5" t="s">
        <v>146</v>
      </c>
      <c r="E14" s="31" t="s">
        <v>61</v>
      </c>
      <c r="F14" s="30" t="s">
        <v>61</v>
      </c>
      <c r="G14" s="30"/>
      <c r="H14" s="30" t="s">
        <v>61</v>
      </c>
      <c r="I14" s="33">
        <v>1296332</v>
      </c>
      <c r="J14" s="30" t="s">
        <v>61</v>
      </c>
      <c r="K14" s="30" t="s">
        <v>61</v>
      </c>
      <c r="L14" s="23">
        <f>SUM(E14:K14)</f>
        <v>1296332</v>
      </c>
      <c r="N14" s="16"/>
      <c r="O14" s="16"/>
      <c r="P14" s="16"/>
      <c r="Q14" s="16"/>
    </row>
    <row r="15" spans="2:17" ht="15.75" customHeight="1" thickBot="1">
      <c r="B15" s="108"/>
      <c r="C15" s="109" t="s">
        <v>41</v>
      </c>
      <c r="D15" s="109" t="s">
        <v>62</v>
      </c>
      <c r="E15" s="110" t="str">
        <f aca="true" t="shared" si="1" ref="E15:K15">IF(SUM(E16:E17)&lt;&gt;0,SUM(E16:E17),"-")</f>
        <v>-</v>
      </c>
      <c r="F15" s="111" t="str">
        <f t="shared" si="1"/>
        <v>-</v>
      </c>
      <c r="G15" s="110" t="str">
        <f t="shared" si="1"/>
        <v>-</v>
      </c>
      <c r="H15" s="111" t="str">
        <f t="shared" si="1"/>
        <v>-</v>
      </c>
      <c r="I15" s="111" t="str">
        <f t="shared" si="1"/>
        <v>-</v>
      </c>
      <c r="J15" s="111">
        <f t="shared" si="1"/>
        <v>437008</v>
      </c>
      <c r="K15" s="111">
        <f t="shared" si="1"/>
        <v>-437008</v>
      </c>
      <c r="L15" s="112">
        <f>SUM(L16:L17)</f>
        <v>0</v>
      </c>
      <c r="N15" s="16"/>
      <c r="O15" s="16"/>
      <c r="P15" s="16"/>
      <c r="Q15" s="16"/>
    </row>
    <row r="16" spans="2:17" ht="15.75" customHeight="1">
      <c r="B16" s="6"/>
      <c r="C16" s="5" t="s">
        <v>142</v>
      </c>
      <c r="D16" s="5" t="s">
        <v>144</v>
      </c>
      <c r="E16" s="31"/>
      <c r="F16" s="30"/>
      <c r="G16" s="30"/>
      <c r="H16" s="30"/>
      <c r="I16" s="33"/>
      <c r="J16" s="33"/>
      <c r="K16" s="30"/>
      <c r="L16" s="23"/>
      <c r="N16" s="16"/>
      <c r="O16" s="16"/>
      <c r="P16" s="16"/>
      <c r="Q16" s="16"/>
    </row>
    <row r="17" spans="2:17" ht="15.75" customHeight="1" thickBot="1">
      <c r="B17" s="49"/>
      <c r="C17" s="68"/>
      <c r="D17" s="4" t="s">
        <v>143</v>
      </c>
      <c r="E17" s="114" t="s">
        <v>61</v>
      </c>
      <c r="F17" s="30" t="s">
        <v>61</v>
      </c>
      <c r="G17" s="30"/>
      <c r="H17" s="30" t="s">
        <v>61</v>
      </c>
      <c r="I17" s="30" t="s">
        <v>61</v>
      </c>
      <c r="J17" s="33">
        <v>437008</v>
      </c>
      <c r="K17" s="33">
        <v>-437008</v>
      </c>
      <c r="L17" s="23">
        <f>SUM(E17:K17)</f>
        <v>0</v>
      </c>
      <c r="N17" s="16"/>
      <c r="O17" s="16"/>
      <c r="P17" s="16"/>
      <c r="Q17" s="16"/>
    </row>
    <row r="18" spans="2:17" ht="15.75" thickBot="1">
      <c r="B18" s="49"/>
      <c r="C18" s="113" t="s">
        <v>63</v>
      </c>
      <c r="D18" s="113" t="s">
        <v>176</v>
      </c>
      <c r="E18" s="114">
        <f aca="true" t="shared" si="2" ref="E18:K18">SUM(E9,E11,E15)</f>
        <v>2901477</v>
      </c>
      <c r="F18" s="111">
        <f t="shared" si="2"/>
        <v>5071695</v>
      </c>
      <c r="G18" s="111">
        <f t="shared" si="2"/>
        <v>0</v>
      </c>
      <c r="H18" s="111">
        <f t="shared" si="2"/>
        <v>5778139</v>
      </c>
      <c r="I18" s="111">
        <f t="shared" si="2"/>
        <v>1758149</v>
      </c>
      <c r="J18" s="111">
        <f t="shared" si="2"/>
        <v>3303913</v>
      </c>
      <c r="K18" s="111">
        <f t="shared" si="2"/>
        <v>513823</v>
      </c>
      <c r="L18" s="112">
        <f>SUM(L9,L11,L15)</f>
        <v>19327196</v>
      </c>
      <c r="N18" s="16"/>
      <c r="O18" s="16"/>
      <c r="P18" s="16"/>
      <c r="Q18" s="16"/>
    </row>
    <row r="19" spans="2:17" ht="15">
      <c r="B19" s="6"/>
      <c r="C19" s="36"/>
      <c r="D19" s="27" t="s">
        <v>178</v>
      </c>
      <c r="E19" s="37"/>
      <c r="F19" s="33"/>
      <c r="G19" s="22"/>
      <c r="H19" s="33"/>
      <c r="I19" s="30"/>
      <c r="J19" s="30">
        <f>J18</f>
        <v>3303913</v>
      </c>
      <c r="K19" s="30">
        <f>K18</f>
        <v>513823</v>
      </c>
      <c r="L19" s="32">
        <f>SUM(E19:K19)</f>
        <v>3817736</v>
      </c>
      <c r="N19" s="16"/>
      <c r="O19" s="16"/>
      <c r="P19" s="16"/>
      <c r="Q19" s="16"/>
    </row>
    <row r="20" spans="2:12" ht="8.25" customHeight="1" thickBot="1">
      <c r="B20" s="38"/>
      <c r="C20" s="18"/>
      <c r="D20" s="39"/>
      <c r="E20" s="40"/>
      <c r="F20" s="41"/>
      <c r="G20" s="41"/>
      <c r="H20" s="41"/>
      <c r="I20" s="41"/>
      <c r="J20" s="41"/>
      <c r="K20" s="41"/>
      <c r="L20" s="42"/>
    </row>
    <row r="21" spans="2:13" ht="12" customHeight="1">
      <c r="B21" s="115"/>
      <c r="C21" s="116"/>
      <c r="D21" s="188" t="s">
        <v>183</v>
      </c>
      <c r="E21" s="117"/>
      <c r="F21" s="117"/>
      <c r="G21" s="117"/>
      <c r="H21" s="117"/>
      <c r="I21" s="117"/>
      <c r="J21" s="117"/>
      <c r="K21" s="117"/>
      <c r="L21" s="118"/>
      <c r="M21" s="16"/>
    </row>
    <row r="22" spans="2:13" ht="12" customHeight="1">
      <c r="B22" s="119"/>
      <c r="C22" s="120"/>
      <c r="D22" s="190"/>
      <c r="E22" s="121"/>
      <c r="F22" s="121"/>
      <c r="G22" s="121"/>
      <c r="H22" s="121"/>
      <c r="I22" s="121"/>
      <c r="J22" s="121"/>
      <c r="K22" s="122"/>
      <c r="L22" s="123" t="s">
        <v>168</v>
      </c>
      <c r="M22" s="16"/>
    </row>
    <row r="23" spans="2:17" ht="25.5" customHeight="1">
      <c r="B23" s="6"/>
      <c r="C23" s="5"/>
      <c r="D23" s="7"/>
      <c r="E23" s="8" t="s">
        <v>133</v>
      </c>
      <c r="F23" s="9" t="s">
        <v>134</v>
      </c>
      <c r="G23" s="10"/>
      <c r="H23" s="11" t="s">
        <v>135</v>
      </c>
      <c r="I23" s="12" t="s">
        <v>137</v>
      </c>
      <c r="J23" s="13" t="s">
        <v>138</v>
      </c>
      <c r="K23" s="12" t="s">
        <v>140</v>
      </c>
      <c r="L23" s="14" t="s">
        <v>59</v>
      </c>
      <c r="M23" s="16"/>
      <c r="N23" s="15"/>
      <c r="O23" s="15"/>
      <c r="P23" s="15"/>
      <c r="Q23" s="16"/>
    </row>
    <row r="24" spans="2:17" ht="25.5" customHeight="1">
      <c r="B24" s="6"/>
      <c r="C24" s="5"/>
      <c r="D24" s="7"/>
      <c r="E24" s="11" t="s">
        <v>132</v>
      </c>
      <c r="F24" s="17"/>
      <c r="G24" s="18"/>
      <c r="H24" s="11" t="s">
        <v>136</v>
      </c>
      <c r="I24" s="13"/>
      <c r="J24" s="13" t="s">
        <v>139</v>
      </c>
      <c r="K24" s="13"/>
      <c r="L24" s="44"/>
      <c r="M24" s="16"/>
      <c r="N24" s="15"/>
      <c r="O24" s="15"/>
      <c r="P24" s="15"/>
      <c r="Q24" s="16"/>
    </row>
    <row r="25" spans="2:17" ht="3.75" customHeight="1">
      <c r="B25" s="6"/>
      <c r="E25" s="20"/>
      <c r="F25" s="21"/>
      <c r="G25" s="22"/>
      <c r="H25" s="22"/>
      <c r="I25" s="22"/>
      <c r="J25" s="22"/>
      <c r="K25" s="22"/>
      <c r="L25" s="45"/>
      <c r="N25" s="24"/>
      <c r="O25" s="24"/>
      <c r="P25" s="24"/>
      <c r="Q25" s="16"/>
    </row>
    <row r="26" spans="2:17" s="25" customFormat="1" ht="15.75" customHeight="1">
      <c r="B26" s="46"/>
      <c r="C26" s="27" t="s">
        <v>28</v>
      </c>
      <c r="D26" s="27" t="s">
        <v>185</v>
      </c>
      <c r="E26" s="28">
        <v>2901477</v>
      </c>
      <c r="F26" s="29">
        <v>5071695</v>
      </c>
      <c r="G26" s="29"/>
      <c r="H26" s="29">
        <v>5778139</v>
      </c>
      <c r="I26" s="29">
        <v>1758149</v>
      </c>
      <c r="J26" s="29">
        <v>3303913</v>
      </c>
      <c r="K26" s="29">
        <v>513823</v>
      </c>
      <c r="L26" s="32">
        <f>SUM(E26:K26)</f>
        <v>19327196</v>
      </c>
      <c r="M26" s="16"/>
      <c r="N26" s="24"/>
      <c r="O26" s="24"/>
      <c r="P26" s="24"/>
      <c r="Q26" s="24"/>
    </row>
    <row r="27" spans="2:17" ht="3.75" customHeight="1" thickBot="1">
      <c r="B27" s="6"/>
      <c r="E27" s="20"/>
      <c r="F27" s="21"/>
      <c r="G27" s="22"/>
      <c r="H27" s="22"/>
      <c r="I27" s="22"/>
      <c r="J27" s="22"/>
      <c r="K27" s="22"/>
      <c r="L27" s="47"/>
      <c r="M27" s="16"/>
      <c r="N27" s="24"/>
      <c r="O27" s="24"/>
      <c r="P27" s="24"/>
      <c r="Q27" s="16"/>
    </row>
    <row r="28" spans="2:17" ht="15.75" customHeight="1" thickBot="1">
      <c r="B28" s="108"/>
      <c r="C28" s="109" t="s">
        <v>37</v>
      </c>
      <c r="D28" s="109" t="s">
        <v>60</v>
      </c>
      <c r="E28" s="110">
        <f aca="true" t="shared" si="3" ref="E28:K28">IF(SUM(E29:E31)&lt;&gt;0,SUM(E29:E31),"-")</f>
        <v>18825</v>
      </c>
      <c r="F28" s="111" t="str">
        <f t="shared" si="3"/>
        <v>-</v>
      </c>
      <c r="G28" s="111" t="str">
        <f t="shared" si="3"/>
        <v>-</v>
      </c>
      <c r="H28" s="111" t="str">
        <f t="shared" si="3"/>
        <v>-</v>
      </c>
      <c r="I28" s="111">
        <f t="shared" si="3"/>
        <v>-2223218</v>
      </c>
      <c r="J28" s="111" t="str">
        <f t="shared" si="3"/>
        <v>-</v>
      </c>
      <c r="K28" s="111" t="str">
        <f t="shared" si="3"/>
        <v>-</v>
      </c>
      <c r="L28" s="112">
        <f>SUM(L29:L31)</f>
        <v>-2204393</v>
      </c>
      <c r="N28" s="16"/>
      <c r="O28" s="16"/>
      <c r="P28" s="16"/>
      <c r="Q28" s="16"/>
    </row>
    <row r="29" spans="2:17" ht="15.75" customHeight="1">
      <c r="B29" s="6"/>
      <c r="C29" s="5" t="s">
        <v>141</v>
      </c>
      <c r="D29" s="5" t="s">
        <v>186</v>
      </c>
      <c r="E29" s="31" t="s">
        <v>61</v>
      </c>
      <c r="F29" s="30" t="s">
        <v>61</v>
      </c>
      <c r="G29" s="30"/>
      <c r="H29" s="30" t="s">
        <v>61</v>
      </c>
      <c r="I29" s="30" t="s">
        <v>61</v>
      </c>
      <c r="J29" s="30" t="s">
        <v>61</v>
      </c>
      <c r="K29" s="30" t="s">
        <v>61</v>
      </c>
      <c r="L29" s="159">
        <f>SUM(E29:K29)</f>
        <v>0</v>
      </c>
      <c r="M29" s="16"/>
      <c r="N29" s="16"/>
      <c r="O29" s="16"/>
      <c r="P29" s="16"/>
      <c r="Q29" s="16"/>
    </row>
    <row r="30" spans="2:17" ht="15.75" customHeight="1">
      <c r="B30" s="6"/>
      <c r="C30" s="5" t="s">
        <v>64</v>
      </c>
      <c r="D30" s="5" t="s">
        <v>145</v>
      </c>
      <c r="E30" s="31" t="s">
        <v>61</v>
      </c>
      <c r="F30" s="30" t="s">
        <v>61</v>
      </c>
      <c r="G30" s="30"/>
      <c r="H30" s="30" t="s">
        <v>61</v>
      </c>
      <c r="I30" s="30" t="s">
        <v>61</v>
      </c>
      <c r="J30" s="30" t="s">
        <v>61</v>
      </c>
      <c r="K30" s="30" t="s">
        <v>61</v>
      </c>
      <c r="L30" s="159">
        <f>SUM(E30:K30)</f>
        <v>0</v>
      </c>
      <c r="M30" s="16"/>
      <c r="N30" s="16"/>
      <c r="O30" s="16"/>
      <c r="P30" s="16"/>
      <c r="Q30" s="16"/>
    </row>
    <row r="31" spans="2:17" ht="15.75" customHeight="1" thickBot="1">
      <c r="B31" s="6"/>
      <c r="C31" s="5" t="s">
        <v>147</v>
      </c>
      <c r="D31" s="5" t="s">
        <v>146</v>
      </c>
      <c r="E31" s="37">
        <v>18825</v>
      </c>
      <c r="F31" s="30" t="s">
        <v>61</v>
      </c>
      <c r="G31" s="30"/>
      <c r="H31" s="30" t="s">
        <v>61</v>
      </c>
      <c r="I31" s="33">
        <v>-2223218</v>
      </c>
      <c r="J31" s="30" t="s">
        <v>61</v>
      </c>
      <c r="K31" s="30" t="s">
        <v>61</v>
      </c>
      <c r="L31" s="159">
        <f>SUM(E31:K31)</f>
        <v>-2204393</v>
      </c>
      <c r="M31" s="16"/>
      <c r="N31" s="16"/>
      <c r="O31" s="16"/>
      <c r="P31" s="16"/>
      <c r="Q31" s="16"/>
    </row>
    <row r="32" spans="2:17" ht="15.75" customHeight="1" thickBot="1">
      <c r="B32" s="108"/>
      <c r="C32" s="109" t="s">
        <v>41</v>
      </c>
      <c r="D32" s="109" t="s">
        <v>62</v>
      </c>
      <c r="E32" s="110" t="str">
        <f aca="true" t="shared" si="4" ref="E32:K32">IF(SUM(E34:E35)&lt;&gt;0,SUM(E34:E35),"-")</f>
        <v>-</v>
      </c>
      <c r="F32" s="111" t="str">
        <f t="shared" si="4"/>
        <v>-</v>
      </c>
      <c r="G32" s="111" t="str">
        <f t="shared" si="4"/>
        <v>-</v>
      </c>
      <c r="H32" s="111" t="str">
        <f t="shared" si="4"/>
        <v>-</v>
      </c>
      <c r="I32" s="111" t="str">
        <f t="shared" si="4"/>
        <v>-</v>
      </c>
      <c r="J32" s="111">
        <f t="shared" si="4"/>
        <v>392108</v>
      </c>
      <c r="K32" s="111">
        <f t="shared" si="4"/>
        <v>-513823</v>
      </c>
      <c r="L32" s="112">
        <f>SUM(L33:L35)</f>
        <v>-121715</v>
      </c>
      <c r="N32" s="16"/>
      <c r="O32" s="16"/>
      <c r="P32" s="16"/>
      <c r="Q32" s="16"/>
    </row>
    <row r="33" spans="2:17" ht="15.75" customHeight="1">
      <c r="B33" s="6"/>
      <c r="C33" s="5" t="s">
        <v>142</v>
      </c>
      <c r="D33" s="5" t="s">
        <v>144</v>
      </c>
      <c r="E33" s="31"/>
      <c r="F33" s="30"/>
      <c r="G33" s="30"/>
      <c r="H33" s="30"/>
      <c r="I33" s="30"/>
      <c r="J33" s="30"/>
      <c r="K33" s="30"/>
      <c r="L33" s="32"/>
      <c r="M33" s="16"/>
      <c r="N33" s="16"/>
      <c r="O33" s="16"/>
      <c r="P33" s="16"/>
      <c r="Q33" s="16"/>
    </row>
    <row r="34" spans="2:17" ht="15.75" customHeight="1">
      <c r="B34" s="6"/>
      <c r="C34" s="34"/>
      <c r="D34" s="5" t="s">
        <v>143</v>
      </c>
      <c r="E34" s="31" t="s">
        <v>61</v>
      </c>
      <c r="F34" s="30" t="s">
        <v>61</v>
      </c>
      <c r="G34" s="30"/>
      <c r="H34" s="30" t="s">
        <v>61</v>
      </c>
      <c r="I34" s="30" t="s">
        <v>61</v>
      </c>
      <c r="J34" s="33">
        <f>-18825+513823</f>
        <v>494998</v>
      </c>
      <c r="K34" s="33">
        <v>-513823</v>
      </c>
      <c r="L34" s="32">
        <f>SUM(E34:K34)</f>
        <v>-18825</v>
      </c>
      <c r="M34" s="16"/>
      <c r="N34" s="16"/>
      <c r="O34" s="16"/>
      <c r="P34" s="16"/>
      <c r="Q34" s="16"/>
    </row>
    <row r="35" spans="2:17" ht="15.75" customHeight="1">
      <c r="B35" s="6"/>
      <c r="C35" s="5" t="s">
        <v>193</v>
      </c>
      <c r="D35" s="5" t="s">
        <v>194</v>
      </c>
      <c r="E35" s="31"/>
      <c r="F35" s="30"/>
      <c r="G35" s="30"/>
      <c r="H35" s="30"/>
      <c r="I35" s="30"/>
      <c r="J35" s="33">
        <v>-102890</v>
      </c>
      <c r="K35" s="33"/>
      <c r="L35" s="32">
        <f>SUM(E35:K35)</f>
        <v>-102890</v>
      </c>
      <c r="M35" s="16"/>
      <c r="N35" s="16"/>
      <c r="O35" s="16"/>
      <c r="P35" s="16"/>
      <c r="Q35" s="16"/>
    </row>
    <row r="36" spans="2:17" ht="3.75" customHeight="1" thickBot="1">
      <c r="B36" s="6"/>
      <c r="E36" s="20"/>
      <c r="F36" s="21"/>
      <c r="G36" s="22"/>
      <c r="H36" s="22"/>
      <c r="I36" s="22"/>
      <c r="J36" s="22"/>
      <c r="K36" s="22"/>
      <c r="L36" s="48"/>
      <c r="N36" s="24"/>
      <c r="O36" s="24"/>
      <c r="P36" s="24"/>
      <c r="Q36" s="16"/>
    </row>
    <row r="37" spans="2:17" ht="15.75" customHeight="1" thickBot="1">
      <c r="B37" s="108"/>
      <c r="C37" s="109" t="s">
        <v>63</v>
      </c>
      <c r="D37" s="109" t="s">
        <v>187</v>
      </c>
      <c r="E37" s="110">
        <f aca="true" t="shared" si="5" ref="E37:L37">SUM(E26,E28,E32)</f>
        <v>2920302</v>
      </c>
      <c r="F37" s="111">
        <f t="shared" si="5"/>
        <v>5071695</v>
      </c>
      <c r="G37" s="110">
        <f t="shared" si="5"/>
        <v>0</v>
      </c>
      <c r="H37" s="111">
        <f t="shared" si="5"/>
        <v>5778139</v>
      </c>
      <c r="I37" s="111">
        <f t="shared" si="5"/>
        <v>-465069</v>
      </c>
      <c r="J37" s="111">
        <f t="shared" si="5"/>
        <v>3696021</v>
      </c>
      <c r="K37" s="111">
        <f t="shared" si="5"/>
        <v>0</v>
      </c>
      <c r="L37" s="112">
        <f t="shared" si="5"/>
        <v>17001088</v>
      </c>
      <c r="N37" s="16"/>
      <c r="O37" s="16"/>
      <c r="P37" s="16"/>
      <c r="Q37" s="16"/>
    </row>
    <row r="38" spans="2:17" ht="15">
      <c r="B38" s="6"/>
      <c r="C38" s="36"/>
      <c r="D38" s="27" t="s">
        <v>188</v>
      </c>
      <c r="E38" s="37"/>
      <c r="F38" s="33"/>
      <c r="G38" s="22"/>
      <c r="H38" s="33"/>
      <c r="I38" s="30"/>
      <c r="J38" s="30">
        <f>J37</f>
        <v>3696021</v>
      </c>
      <c r="K38" s="30">
        <f>K37</f>
        <v>0</v>
      </c>
      <c r="L38" s="32">
        <f>SUM(F38:K38)</f>
        <v>3696021</v>
      </c>
      <c r="M38" s="16"/>
      <c r="N38" s="16"/>
      <c r="O38" s="16"/>
      <c r="P38" s="16"/>
      <c r="Q38" s="16"/>
    </row>
    <row r="39" spans="2:17" ht="8.25" customHeight="1" thickBot="1">
      <c r="B39" s="49"/>
      <c r="C39" s="4"/>
      <c r="D39" s="50"/>
      <c r="E39" s="40"/>
      <c r="F39" s="43"/>
      <c r="G39" s="43"/>
      <c r="H39" s="43"/>
      <c r="I39" s="43"/>
      <c r="J39" s="43"/>
      <c r="K39" s="43"/>
      <c r="L39" s="42"/>
      <c r="M39" s="16"/>
      <c r="N39" s="16"/>
      <c r="O39" s="16"/>
      <c r="P39" s="16"/>
      <c r="Q39" s="16"/>
    </row>
  </sheetData>
  <mergeCells count="2">
    <mergeCell ref="D4:D5"/>
    <mergeCell ref="D21:D22"/>
  </mergeCells>
  <printOptions horizontalCentered="1"/>
  <pageMargins left="0.75" right="0.75" top="0.1968503937007874" bottom="0.1968503937007874" header="0" footer="0.1968503937007874"/>
  <pageSetup horizontalDpi="600" verticalDpi="600" orientation="landscape" paperSize="9" scale="80" r:id="rId1"/>
  <headerFooter alignWithMargins="0">
    <oddFooter>&amp;R- 4 -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2.75390625" style="1" customWidth="1"/>
    <col min="3" max="3" width="4.25390625" style="1" customWidth="1"/>
    <col min="4" max="4" width="66.25390625" style="1" customWidth="1"/>
    <col min="5" max="6" width="13.75390625" style="1" customWidth="1"/>
    <col min="7" max="7" width="16.25390625" style="1" customWidth="1"/>
    <col min="8" max="8" width="1.00390625" style="1" customWidth="1"/>
    <col min="9" max="9" width="13.25390625" style="1" customWidth="1"/>
    <col min="10" max="10" width="15.625" style="1" customWidth="1"/>
    <col min="11" max="12" width="15.25390625" style="1" customWidth="1"/>
    <col min="13" max="13" width="2.125" style="1" customWidth="1"/>
    <col min="14" max="14" width="15.25390625" style="1" customWidth="1"/>
    <col min="15" max="15" width="2.125" style="1" customWidth="1"/>
    <col min="16" max="17" width="14.875" style="1" customWidth="1"/>
    <col min="18" max="18" width="13.75390625" style="1" customWidth="1"/>
    <col min="19" max="19" width="11.75390625" style="1" customWidth="1"/>
    <col min="20" max="16384" width="9.125" style="1" customWidth="1"/>
  </cols>
  <sheetData>
    <row r="1" spans="1:2" ht="15.75">
      <c r="A1" s="1" t="s">
        <v>0</v>
      </c>
      <c r="B1" s="2" t="s">
        <v>1</v>
      </c>
    </row>
    <row r="2" ht="15">
      <c r="B2" s="3" t="s">
        <v>2</v>
      </c>
    </row>
    <row r="3" spans="2:4" ht="15.75" thickBot="1">
      <c r="B3" s="3"/>
      <c r="D3" s="4"/>
    </row>
    <row r="4" spans="1:20" ht="18">
      <c r="A4" s="5"/>
      <c r="B4" s="115"/>
      <c r="C4" s="116"/>
      <c r="D4" s="133" t="s">
        <v>165</v>
      </c>
      <c r="E4" s="117"/>
      <c r="F4" s="118"/>
      <c r="G4" s="33"/>
      <c r="H4" s="22"/>
      <c r="I4" s="33"/>
      <c r="J4" s="33"/>
      <c r="K4" s="33"/>
      <c r="L4" s="33"/>
      <c r="M4" s="102"/>
      <c r="N4" s="33"/>
      <c r="O4" s="102"/>
      <c r="P4" s="16"/>
      <c r="Q4" s="16"/>
      <c r="R4" s="16"/>
      <c r="S4" s="16"/>
      <c r="T4" s="16"/>
    </row>
    <row r="5" spans="2:20" ht="16.5" thickBot="1">
      <c r="B5" s="119"/>
      <c r="C5" s="120"/>
      <c r="D5" s="134" t="s">
        <v>184</v>
      </c>
      <c r="E5" s="121"/>
      <c r="F5" s="123" t="s">
        <v>3</v>
      </c>
      <c r="G5" s="76"/>
      <c r="H5" s="76"/>
      <c r="I5" s="76"/>
      <c r="J5" s="76"/>
      <c r="K5" s="76"/>
      <c r="L5" s="76"/>
      <c r="M5" s="76"/>
      <c r="N5" s="76"/>
      <c r="O5" s="76"/>
      <c r="P5" s="16"/>
      <c r="Q5" s="15"/>
      <c r="R5" s="15"/>
      <c r="S5" s="15"/>
      <c r="T5" s="16"/>
    </row>
    <row r="6" spans="2:6" ht="12.75">
      <c r="B6" s="103"/>
      <c r="C6" s="104"/>
      <c r="D6" s="104"/>
      <c r="E6" s="156"/>
      <c r="F6" s="105"/>
    </row>
    <row r="7" spans="2:6" ht="13.5" thickBot="1">
      <c r="B7" s="57"/>
      <c r="C7" s="5"/>
      <c r="D7" s="5"/>
      <c r="E7" s="147">
        <v>39813</v>
      </c>
      <c r="F7" s="148">
        <v>39447</v>
      </c>
    </row>
    <row r="8" spans="2:15" ht="5.25" customHeight="1">
      <c r="B8" s="57"/>
      <c r="C8" s="5"/>
      <c r="D8" s="34"/>
      <c r="E8" s="138"/>
      <c r="F8" s="66"/>
      <c r="G8" s="21"/>
      <c r="H8" s="5"/>
      <c r="I8" s="5"/>
      <c r="J8" s="5"/>
      <c r="K8" s="5"/>
      <c r="L8" s="5"/>
      <c r="M8" s="5"/>
      <c r="N8" s="5"/>
      <c r="O8" s="5"/>
    </row>
    <row r="9" spans="2:6" ht="14.25">
      <c r="B9" s="57"/>
      <c r="C9" s="36" t="s">
        <v>25</v>
      </c>
      <c r="D9" s="36" t="s">
        <v>148</v>
      </c>
      <c r="E9" s="157">
        <v>0</v>
      </c>
      <c r="F9" s="157">
        <v>513823</v>
      </c>
    </row>
    <row r="10" spans="2:15" ht="5.25" customHeight="1">
      <c r="B10" s="57"/>
      <c r="C10" s="36"/>
      <c r="D10" s="27"/>
      <c r="E10" s="138"/>
      <c r="F10" s="138"/>
      <c r="G10" s="21"/>
      <c r="H10" s="5"/>
      <c r="I10" s="5"/>
      <c r="J10" s="5"/>
      <c r="K10" s="5"/>
      <c r="L10" s="5"/>
      <c r="M10" s="5"/>
      <c r="N10" s="5"/>
      <c r="O10" s="5"/>
    </row>
    <row r="11" spans="2:6" ht="14.25">
      <c r="B11" s="57"/>
      <c r="C11" s="36" t="s">
        <v>159</v>
      </c>
      <c r="D11" s="106" t="s">
        <v>149</v>
      </c>
      <c r="E11" s="157">
        <v>3696021</v>
      </c>
      <c r="F11" s="157">
        <v>3303913</v>
      </c>
    </row>
    <row r="12" spans="2:15" ht="5.25" customHeight="1">
      <c r="B12" s="57"/>
      <c r="C12" s="36"/>
      <c r="D12" s="27"/>
      <c r="E12" s="138"/>
      <c r="F12" s="138"/>
      <c r="G12" s="21"/>
      <c r="H12" s="5"/>
      <c r="I12" s="5"/>
      <c r="J12" s="5"/>
      <c r="K12" s="5"/>
      <c r="L12" s="5"/>
      <c r="M12" s="5"/>
      <c r="N12" s="5"/>
      <c r="O12" s="5"/>
    </row>
    <row r="13" spans="2:6" ht="14.25">
      <c r="B13" s="57"/>
      <c r="C13" s="36" t="s">
        <v>160</v>
      </c>
      <c r="D13" s="106" t="s">
        <v>150</v>
      </c>
      <c r="E13" s="158" t="s">
        <v>61</v>
      </c>
      <c r="F13" s="158" t="s">
        <v>61</v>
      </c>
    </row>
    <row r="14" spans="2:15" ht="5.25" customHeight="1">
      <c r="B14" s="57"/>
      <c r="C14" s="36"/>
      <c r="D14" s="27"/>
      <c r="E14" s="138"/>
      <c r="F14" s="138"/>
      <c r="G14" s="21"/>
      <c r="H14" s="5"/>
      <c r="I14" s="5"/>
      <c r="J14" s="5"/>
      <c r="K14" s="5"/>
      <c r="L14" s="5"/>
      <c r="M14" s="5"/>
      <c r="N14" s="5"/>
      <c r="O14" s="5"/>
    </row>
    <row r="15" spans="2:6" ht="14.25">
      <c r="B15" s="57"/>
      <c r="C15" s="36" t="s">
        <v>161</v>
      </c>
      <c r="D15" s="36" t="s">
        <v>151</v>
      </c>
      <c r="E15" s="158" t="s">
        <v>61</v>
      </c>
      <c r="F15" s="158" t="s">
        <v>61</v>
      </c>
    </row>
    <row r="16" spans="2:6" ht="14.25">
      <c r="B16" s="57"/>
      <c r="C16" s="36"/>
      <c r="D16" s="36" t="s">
        <v>152</v>
      </c>
      <c r="E16" s="135"/>
      <c r="F16" s="135"/>
    </row>
    <row r="17" spans="2:15" ht="5.25" customHeight="1">
      <c r="B17" s="57"/>
      <c r="C17" s="36"/>
      <c r="D17" s="27"/>
      <c r="E17" s="138"/>
      <c r="F17" s="138"/>
      <c r="G17" s="21"/>
      <c r="H17" s="5"/>
      <c r="I17" s="5"/>
      <c r="J17" s="5"/>
      <c r="K17" s="5"/>
      <c r="L17" s="5"/>
      <c r="M17" s="5"/>
      <c r="N17" s="5"/>
      <c r="O17" s="5"/>
    </row>
    <row r="18" spans="2:6" ht="14.25">
      <c r="B18" s="57"/>
      <c r="C18" s="36" t="s">
        <v>162</v>
      </c>
      <c r="D18" s="36" t="s">
        <v>153</v>
      </c>
      <c r="E18" s="158" t="s">
        <v>61</v>
      </c>
      <c r="F18" s="158" t="s">
        <v>61</v>
      </c>
    </row>
    <row r="19" spans="2:6" ht="14.25">
      <c r="B19" s="57"/>
      <c r="C19" s="36"/>
      <c r="D19" s="36" t="s">
        <v>154</v>
      </c>
      <c r="E19" s="135"/>
      <c r="F19" s="135"/>
    </row>
    <row r="20" spans="2:15" ht="5.25" customHeight="1">
      <c r="B20" s="57"/>
      <c r="C20" s="36"/>
      <c r="D20" s="27"/>
      <c r="E20" s="138"/>
      <c r="F20" s="138"/>
      <c r="G20" s="21"/>
      <c r="H20" s="5"/>
      <c r="I20" s="5"/>
      <c r="J20" s="5"/>
      <c r="K20" s="5"/>
      <c r="L20" s="5"/>
      <c r="M20" s="5"/>
      <c r="N20" s="5"/>
      <c r="O20" s="5"/>
    </row>
    <row r="21" spans="2:6" ht="14.25">
      <c r="B21" s="57"/>
      <c r="C21" s="36" t="s">
        <v>163</v>
      </c>
      <c r="D21" s="106" t="s">
        <v>192</v>
      </c>
      <c r="E21" s="157">
        <f>E9+E11</f>
        <v>3696021</v>
      </c>
      <c r="F21" s="157">
        <f>F9+F11</f>
        <v>3817736</v>
      </c>
    </row>
    <row r="22" spans="2:15" ht="5.25" customHeight="1">
      <c r="B22" s="57"/>
      <c r="C22" s="36"/>
      <c r="D22" s="27"/>
      <c r="E22" s="138"/>
      <c r="F22" s="66"/>
      <c r="G22" s="21"/>
      <c r="H22" s="5"/>
      <c r="I22" s="5"/>
      <c r="J22" s="5"/>
      <c r="K22" s="5"/>
      <c r="L22" s="5"/>
      <c r="M22" s="5"/>
      <c r="N22" s="5"/>
      <c r="O22" s="5"/>
    </row>
    <row r="23" spans="2:6" ht="14.25">
      <c r="B23" s="57"/>
      <c r="C23" s="36"/>
      <c r="D23" s="36" t="s">
        <v>164</v>
      </c>
      <c r="E23" s="135"/>
      <c r="F23" s="55"/>
    </row>
    <row r="24" spans="2:15" ht="5.25" customHeight="1" thickBot="1">
      <c r="B24" s="67"/>
      <c r="C24" s="4"/>
      <c r="D24" s="68"/>
      <c r="E24" s="142"/>
      <c r="F24" s="70"/>
      <c r="G24" s="21"/>
      <c r="H24" s="5"/>
      <c r="I24" s="5"/>
      <c r="J24" s="5"/>
      <c r="K24" s="5"/>
      <c r="L24" s="5"/>
      <c r="M24" s="5"/>
      <c r="N24" s="5"/>
      <c r="O24" s="5"/>
    </row>
    <row r="25" spans="3:4" ht="12.75">
      <c r="C25" s="16"/>
      <c r="D25" s="16"/>
    </row>
    <row r="30" spans="2:6" ht="15">
      <c r="B30" s="107" t="s">
        <v>196</v>
      </c>
      <c r="E30" s="107" t="s">
        <v>65</v>
      </c>
      <c r="F30" s="51"/>
    </row>
    <row r="31" spans="5:6" ht="15">
      <c r="E31" s="107" t="s">
        <v>66</v>
      </c>
      <c r="F31" s="51"/>
    </row>
  </sheetData>
  <printOptions horizontalCentered="1"/>
  <pageMargins left="0.75" right="0.75" top="0.3937007874015748" bottom="0.3937007874015748" header="0" footer="0"/>
  <pageSetup horizontalDpi="600" verticalDpi="600" orientation="portrait" paperSize="9" scale="90" r:id="rId1"/>
  <headerFooter alignWithMargins="0">
    <oddFooter>&amp;R- 5 -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Intertrade ITA d.d.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Maršič</dc:creator>
  <cp:keywords/>
  <dc:description/>
  <cp:lastModifiedBy>Emil Maršič</cp:lastModifiedBy>
  <cp:lastPrinted>2009-03-03T08:56:44Z</cp:lastPrinted>
  <dcterms:created xsi:type="dcterms:W3CDTF">2007-03-20T09:39:06Z</dcterms:created>
  <dcterms:modified xsi:type="dcterms:W3CDTF">2009-03-03T11:29:01Z</dcterms:modified>
  <cp:category/>
  <cp:version/>
  <cp:contentType/>
  <cp:contentStatus/>
</cp:coreProperties>
</file>