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Nerevidirani izkazi 2007" sheetId="1" r:id="rId1"/>
  </sheets>
  <definedNames/>
  <calcPr fullCalcOnLoad="1"/>
</workbook>
</file>

<file path=xl/sharedStrings.xml><?xml version="1.0" encoding="utf-8"?>
<sst xmlns="http://schemas.openxmlformats.org/spreadsheetml/2006/main" count="292" uniqueCount="196">
  <si>
    <t xml:space="preserve">  </t>
  </si>
  <si>
    <t xml:space="preserve">INTERTRADE ITA  podjetje za zastopanje tujih firm d.d. </t>
  </si>
  <si>
    <t>Tomšičeva 3, LJUBLJANA</t>
  </si>
  <si>
    <t>1.</t>
  </si>
  <si>
    <t xml:space="preserve">Čisti prihodki od prodaje </t>
  </si>
  <si>
    <t>4.</t>
  </si>
  <si>
    <t>5.</t>
  </si>
  <si>
    <t>Stroški blaga, materiala in storitev</t>
  </si>
  <si>
    <t>b) Stroški storitev</t>
  </si>
  <si>
    <t xml:space="preserve">6. </t>
  </si>
  <si>
    <t>Stroški dela</t>
  </si>
  <si>
    <t>a) Stroški plač</t>
  </si>
  <si>
    <t>b) Stroški socialnih zavarovanj</t>
  </si>
  <si>
    <t>c) Drugi stroški dela</t>
  </si>
  <si>
    <t>7.</t>
  </si>
  <si>
    <t>Odpisi vrednosti</t>
  </si>
  <si>
    <t>8.</t>
  </si>
  <si>
    <t>Drugi poslovni odhodki</t>
  </si>
  <si>
    <t>9.</t>
  </si>
  <si>
    <t>Finančni prihodki iz deležev</t>
  </si>
  <si>
    <t>10.</t>
  </si>
  <si>
    <t>12.</t>
  </si>
  <si>
    <t>16.</t>
  </si>
  <si>
    <t>17.</t>
  </si>
  <si>
    <t>19.</t>
  </si>
  <si>
    <t xml:space="preserve">Davek iz dobička </t>
  </si>
  <si>
    <t>SREDSTVA</t>
  </si>
  <si>
    <t>A.</t>
  </si>
  <si>
    <t>I.</t>
  </si>
  <si>
    <t>II.</t>
  </si>
  <si>
    <t xml:space="preserve">Opredmetena osnovna sredstva </t>
  </si>
  <si>
    <t xml:space="preserve">          a) Zemljišča</t>
  </si>
  <si>
    <t xml:space="preserve">          b) Zgradbe</t>
  </si>
  <si>
    <t xml:space="preserve">      3. Druge naprave in oprema</t>
  </si>
  <si>
    <t>III.</t>
  </si>
  <si>
    <t>Dolgoročne finančne naložbe</t>
  </si>
  <si>
    <t>B.</t>
  </si>
  <si>
    <t>Zaloge</t>
  </si>
  <si>
    <t xml:space="preserve">Kratkoročne finančne naložbe </t>
  </si>
  <si>
    <t>IV.</t>
  </si>
  <si>
    <t>C.</t>
  </si>
  <si>
    <t>OBVEZNOSTI DO VIROV SREDSTEV</t>
  </si>
  <si>
    <t>Kapital</t>
  </si>
  <si>
    <t>Vpoklicani kapital</t>
  </si>
  <si>
    <t>Kapitalske rezerve</t>
  </si>
  <si>
    <t>Rezerve iz dobička</t>
  </si>
  <si>
    <t>Preneseni čisti poslovni izid</t>
  </si>
  <si>
    <t>V.</t>
  </si>
  <si>
    <t>Čisti poslovni izid poslovnega leta</t>
  </si>
  <si>
    <t>VI.</t>
  </si>
  <si>
    <t>Č.</t>
  </si>
  <si>
    <t>a)</t>
  </si>
  <si>
    <t>b)</t>
  </si>
  <si>
    <t>c)</t>
  </si>
  <si>
    <t>FINANČNI TOKOVI PRI FINANCIRANJU</t>
  </si>
  <si>
    <t>Č)</t>
  </si>
  <si>
    <t>x)</t>
  </si>
  <si>
    <t>+y)</t>
  </si>
  <si>
    <t>Skupaj kapital</t>
  </si>
  <si>
    <t>Premiki v kapital</t>
  </si>
  <si>
    <t>-</t>
  </si>
  <si>
    <t>Premiki v kapitalu</t>
  </si>
  <si>
    <t>D.</t>
  </si>
  <si>
    <t>e)</t>
  </si>
  <si>
    <t xml:space="preserve">Uprava družbe </t>
  </si>
  <si>
    <t>INTERTRADE ITA, d.d.</t>
  </si>
  <si>
    <t>1.1. -31.12. 2006</t>
  </si>
  <si>
    <t>NEREVIDIRAN IZKAZ GIBANJA KAPITALA za leto 2006</t>
  </si>
  <si>
    <t>Začetno stanje na dan 31.12.2005</t>
  </si>
  <si>
    <t>Vnos čistega poslovnega izida poslovnega leta 2006</t>
  </si>
  <si>
    <t>Končno stanje na dan 31.12.2006</t>
  </si>
  <si>
    <t>BILANČNI DOBIČEK 2006</t>
  </si>
  <si>
    <t>leto 2006</t>
  </si>
  <si>
    <t>č) Finančni prihodki iz drugih naložb</t>
  </si>
  <si>
    <t>Finančni prihodki iz danih posojil</t>
  </si>
  <si>
    <t>a) Finančni prihodki iz posojil, danih družb. v skupini</t>
  </si>
  <si>
    <t>b) Finančni prihodki iz posojil, danih drugim</t>
  </si>
  <si>
    <t>13.</t>
  </si>
  <si>
    <t>Finančni odhodki iz finančnih obveznosti</t>
  </si>
  <si>
    <t xml:space="preserve">15. </t>
  </si>
  <si>
    <t>Drugi prihodki</t>
  </si>
  <si>
    <t>Drugi odhodki</t>
  </si>
  <si>
    <t xml:space="preserve">a) Amortizacija </t>
  </si>
  <si>
    <t>Dolgoročna sredstva</t>
  </si>
  <si>
    <t xml:space="preserve">Neopredmetena sredstva in dolgoročne aktivne časovne razmejitve </t>
  </si>
  <si>
    <t xml:space="preserve">      1. Dolgoročne premoženjske pravice</t>
  </si>
  <si>
    <t>Naložbene nepremičnine</t>
  </si>
  <si>
    <t xml:space="preserve">      1. Dolgoročne finančne naložbe,razen posojil</t>
  </si>
  <si>
    <t xml:space="preserve">          c) Druge delnice in deleži</t>
  </si>
  <si>
    <t>Dolgoročne poslovne terjatve</t>
  </si>
  <si>
    <t xml:space="preserve">      3. Dolgoročne poslovne terjatve do drugih</t>
  </si>
  <si>
    <t>Odložene terjatve za davek</t>
  </si>
  <si>
    <t>Kratkoročna sredstva</t>
  </si>
  <si>
    <t xml:space="preserve">      3. Proizvodi in trgovsko blago</t>
  </si>
  <si>
    <t xml:space="preserve">      2. Kratkoročna posojila</t>
  </si>
  <si>
    <t xml:space="preserve">          a) Kratkoročna posojila družbam v skupini</t>
  </si>
  <si>
    <t xml:space="preserve">          b) Kratkoročna posojila drugim </t>
  </si>
  <si>
    <t>Kratkoročne poslovne terjatve</t>
  </si>
  <si>
    <t xml:space="preserve">      1. Kratkoročne poslovne terjatve do družb v skupini</t>
  </si>
  <si>
    <t xml:space="preserve">      2. Kratkoročne poslovne terjatve do kupcev</t>
  </si>
  <si>
    <t xml:space="preserve">      3. Kratkoročne poslovne terjatve do drugih</t>
  </si>
  <si>
    <t>Denarna sredstva</t>
  </si>
  <si>
    <t>Kratkoročne aktivne časovne razmejitve</t>
  </si>
  <si>
    <t xml:space="preserve">      1. Osnovni kapital</t>
  </si>
  <si>
    <t xml:space="preserve">      1. Zakonske rezerve</t>
  </si>
  <si>
    <t>Presežek iz prevrednotenja</t>
  </si>
  <si>
    <t>Dolgoročne obveznosti</t>
  </si>
  <si>
    <t>Odložene obveznosti za davek</t>
  </si>
  <si>
    <t>Kratkoročne obveznosti</t>
  </si>
  <si>
    <t>Kratkoročne poslovne obveznosti</t>
  </si>
  <si>
    <t xml:space="preserve">      1. Kratkoročne poslovne obveznosti do družb v skupini</t>
  </si>
  <si>
    <t xml:space="preserve">      2. Kratkoročne poslovne obveznosti do dobaviteljev</t>
  </si>
  <si>
    <t xml:space="preserve">      4. Kratkoročne poslovne obveznosti na podlagi predujmov</t>
  </si>
  <si>
    <t xml:space="preserve">      5. Druge kratkoročne poslovne obveznosti </t>
  </si>
  <si>
    <t>DENARNI TOKOVI PRI POSLOVANJU</t>
  </si>
  <si>
    <t>Prejemki pri poslovanju</t>
  </si>
  <si>
    <t>Prejemki od prodaje proizvodov in storitev</t>
  </si>
  <si>
    <t>Drugi prejemki pri poslovanju</t>
  </si>
  <si>
    <t>Izdatki pri poslovanju</t>
  </si>
  <si>
    <t>Izdatki za nakupe materiala in storitev</t>
  </si>
  <si>
    <t xml:space="preserve">Izdatki za plače </t>
  </si>
  <si>
    <t>Izdatki za dajatve vseh vrst</t>
  </si>
  <si>
    <t>Drugi izdatki pri poslovanju</t>
  </si>
  <si>
    <t>pri poslovanju ( a+ b )</t>
  </si>
  <si>
    <t>Prebitek prejemkov pri poslovanju ali prebitek izdatkov</t>
  </si>
  <si>
    <t>Prejemki pri naložbenju</t>
  </si>
  <si>
    <t>Prejemki od odtujitev dolgoročnih finančnih naložb</t>
  </si>
  <si>
    <t>Prejemki od odtujitev kratkoročnih finančnih naložb</t>
  </si>
  <si>
    <t>Izdatki pri naložbenju</t>
  </si>
  <si>
    <t xml:space="preserve">Izdatki za pridobitev opredmetenih osnovnih sredstev </t>
  </si>
  <si>
    <t>Izdatki za pridobitev dolgoročnih finančniih naložb</t>
  </si>
  <si>
    <t>Izdatki za pridobitev kratkoročnih finančnih naložb</t>
  </si>
  <si>
    <t xml:space="preserve">Prebitek prejemkov pri naložbenju ali prebitek </t>
  </si>
  <si>
    <t>izdatkov pri naložbenju ( a + b )</t>
  </si>
  <si>
    <t>KONČNO STANJE DENARNIH SREDSTEV</t>
  </si>
  <si>
    <t>Denarni izid v obdobju ( seštevek prebitkov Ac,Bc in Cc)</t>
  </si>
  <si>
    <t xml:space="preserve">Začetno stanje denarnih sredstev </t>
  </si>
  <si>
    <t>1.Osnovni kapital</t>
  </si>
  <si>
    <t>I.Vpoklicani kapital</t>
  </si>
  <si>
    <t>II. Kapitalske rezerve</t>
  </si>
  <si>
    <t>III. Rezerve iz dobička</t>
  </si>
  <si>
    <t>1.Zakonske rezerve</t>
  </si>
  <si>
    <t>IV.Presežek iz prevrednotenja</t>
  </si>
  <si>
    <t>V.Preneseni čisti poslovni izid</t>
  </si>
  <si>
    <t>1.Preneseni čisti dobiček</t>
  </si>
  <si>
    <t>VI.1.Čisti dobiček poslovnega leta</t>
  </si>
  <si>
    <t>d)</t>
  </si>
  <si>
    <t xml:space="preserve">a) </t>
  </si>
  <si>
    <t>in nadzornega sveta</t>
  </si>
  <si>
    <t>Razporeditev čistega dobička kot sestavine kapitala po sklepu uprave</t>
  </si>
  <si>
    <t>Vnos zneska prevrednotenj kapitala</t>
  </si>
  <si>
    <t>Druga povečanja sestavin kapitala</t>
  </si>
  <si>
    <t>f)</t>
  </si>
  <si>
    <t>Čisti poslovni izid obračunskega obdobja</t>
  </si>
  <si>
    <t xml:space="preserve">Preneseni dobiček </t>
  </si>
  <si>
    <t>Zmanjšanje ( sprostitev ) kapitalskih rezerv</t>
  </si>
  <si>
    <t>Zmanjšanje ( sprostitev ) rezerv iz dobička ločeno po posameznih vrstah</t>
  </si>
  <si>
    <t>teh rezerv</t>
  </si>
  <si>
    <t xml:space="preserve">Povečanje ( dodatno oblikovanje ) rezerv iz dobička ločeno po </t>
  </si>
  <si>
    <t>posameznih vrstah teh rezerv</t>
  </si>
  <si>
    <t>Finančni odhodki iz oslabitve in odpisov finančnih naložb</t>
  </si>
  <si>
    <t>DENARNI TOKOVI PRI NALOŽBENJU</t>
  </si>
  <si>
    <t>+b)</t>
  </si>
  <si>
    <t>+c)</t>
  </si>
  <si>
    <t>+č)</t>
  </si>
  <si>
    <t xml:space="preserve">-d) </t>
  </si>
  <si>
    <t>=</t>
  </si>
  <si>
    <t xml:space="preserve">( vsota čistega dobička = a+b+c+č-d ) </t>
  </si>
  <si>
    <t>ČIST POSLOVNI IZID OBRAČUNSKEGA OBDOBJA</t>
  </si>
  <si>
    <t>1.1. -31.12. 2007</t>
  </si>
  <si>
    <t>Nerevidirane nekonsolidirane računovodske izkaze za leto 2007</t>
  </si>
  <si>
    <t>NEREVIDIRAN IZKAZ POSLOVNEGA IZIDA  za obdobje  od  01.01.2007 do  31.12.2007</t>
  </si>
  <si>
    <t>NEREVIDIRANA BILANCA STANJA na dan 31.12.2007</t>
  </si>
  <si>
    <t>NEREVIDIRAN IZKAZ DENARNEGA TOKA za obdobje  od  01.01.2007 do  31.12.2007</t>
  </si>
  <si>
    <t>leto 2007</t>
  </si>
  <si>
    <t>NEREVIDIRAN IZKAZ BILANČNEGA DOBIČKA za leto 2007</t>
  </si>
  <si>
    <t>v  EUR</t>
  </si>
  <si>
    <t>v EUR</t>
  </si>
  <si>
    <t xml:space="preserve">a) Čisti prihodki od prodaje na domačem trgu </t>
  </si>
  <si>
    <t>b) Čisti prihodki od prodaje na tujem trgu</t>
  </si>
  <si>
    <t>c) Finančni prihodki iz deležev v drugih družbah</t>
  </si>
  <si>
    <t>Prejemki od dobljenih obresti in deležev v dobičku drugih, ki se nanašajo</t>
  </si>
  <si>
    <t>na naložbenje</t>
  </si>
  <si>
    <t>NEREVIDIRAN IZKAZ GIBANJA KAPITALA za leto 2007</t>
  </si>
  <si>
    <t>Začetno stanje na dan 31.12.2006</t>
  </si>
  <si>
    <t>Vnos čistega poslovnega izida poslovnega leta 2007</t>
  </si>
  <si>
    <t>Končno stanje na dan 31.12.2007</t>
  </si>
  <si>
    <t>BILANČNI DOBIČEK 2007</t>
  </si>
  <si>
    <t>Bilančni dobiček  - ostane nerasporejen</t>
  </si>
  <si>
    <t>V skladu s 386. členom Zakona o trgu finančnih inštrumentov (Ur.l. RS št. 67/07 in 100/07), 38. členom Pravil Ljubljanske borze (Ur.l. RS št. 113/02) in 6. členom Sklepa o podrobnejši vsebini in načinu objave sporočil javnih družb (Ur.l. RS št. 6/00, 76/01, 117/02 in 13/05) uprava družbe objavlja</t>
  </si>
  <si>
    <t>Drugi poslovni prihodki (s prevrednotovalnimi poslovnimi prihodki)</t>
  </si>
  <si>
    <t>a) Nabavna vrednost prodanega blaga in materiala ter stroški porabljenega mat.</t>
  </si>
  <si>
    <t>c) Prevrednotovalni poslovni odhodki pri obratnih sredstvih</t>
  </si>
  <si>
    <t xml:space="preserve">b) Prevrednotovalni poslovni odhodki pri opredmetenih osnovnih sredstvih </t>
  </si>
  <si>
    <t>Obvestilo bo objavljeno na uradni spletni strani družbe www.intertrade-ita.si, od dne 20.03.2008 dalje, za obdobje najmanj pet let.</t>
  </si>
  <si>
    <t>Ljubljana, 20.03.2008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</si>
</sst>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\ _S_I_T_-;\-* #,##0\ _S_I_T_-;_-* &quot;-&quot;??\ _S_I_T_-;_-@_-"/>
  </numFmts>
  <fonts count="11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indexed="9"/>
      <name val="Tahoma"/>
      <family val="2"/>
    </font>
    <font>
      <sz val="10"/>
      <color indexed="9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4" fontId="7" fillId="2" borderId="0" xfId="0" applyNumberFormat="1" applyFont="1" applyFill="1" applyBorder="1" applyAlignment="1" quotePrefix="1">
      <alignment horizontal="right"/>
    </xf>
    <xf numFmtId="14" fontId="7" fillId="2" borderId="5" xfId="0" applyNumberFormat="1" applyFont="1" applyFill="1" applyBorder="1" applyAlignment="1" quotePrefix="1">
      <alignment horizontal="right"/>
    </xf>
    <xf numFmtId="14" fontId="7" fillId="2" borderId="0" xfId="0" applyNumberFormat="1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3" fontId="1" fillId="2" borderId="9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4" fontId="7" fillId="2" borderId="0" xfId="0" applyNumberFormat="1" applyFont="1" applyFill="1" applyAlignment="1">
      <alignment/>
    </xf>
    <xf numFmtId="14" fontId="7" fillId="2" borderId="0" xfId="0" applyNumberFormat="1" applyFont="1" applyFill="1" applyBorder="1" applyAlignment="1">
      <alignment/>
    </xf>
    <xf numFmtId="14" fontId="7" fillId="2" borderId="5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6" fillId="3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4" fontId="8" fillId="2" borderId="0" xfId="0" applyNumberFormat="1" applyFont="1" applyFill="1" applyBorder="1" applyAlignment="1" quotePrefix="1">
      <alignment horizontal="right"/>
    </xf>
    <xf numFmtId="0" fontId="1" fillId="2" borderId="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14" fontId="7" fillId="2" borderId="7" xfId="0" applyNumberFormat="1" applyFont="1" applyFill="1" applyBorder="1" applyAlignment="1" quotePrefix="1">
      <alignment horizontal="right"/>
    </xf>
    <xf numFmtId="14" fontId="7" fillId="2" borderId="11" xfId="0" applyNumberFormat="1" applyFont="1" applyFill="1" applyBorder="1" applyAlignment="1" quotePrefix="1">
      <alignment horizontal="right"/>
    </xf>
    <xf numFmtId="0" fontId="7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3" fontId="1" fillId="2" borderId="17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7" fillId="2" borderId="7" xfId="0" applyNumberFormat="1" applyFont="1" applyFill="1" applyBorder="1" applyAlignment="1" quotePrefix="1">
      <alignment horizontal="right"/>
    </xf>
    <xf numFmtId="3" fontId="7" fillId="2" borderId="11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3" fontId="7" fillId="2" borderId="13" xfId="0" applyNumberFormat="1" applyFont="1" applyFill="1" applyBorder="1" applyAlignment="1" quotePrefix="1">
      <alignment horizontal="right"/>
    </xf>
    <xf numFmtId="3" fontId="7" fillId="2" borderId="22" xfId="0" applyNumberFormat="1" applyFont="1" applyFill="1" applyBorder="1" applyAlignment="1" quotePrefix="1">
      <alignment horizontal="right"/>
    </xf>
    <xf numFmtId="49" fontId="7" fillId="2" borderId="0" xfId="0" applyNumberFormat="1" applyFont="1" applyFill="1" applyBorder="1" applyAlignment="1">
      <alignment horizontal="left"/>
    </xf>
    <xf numFmtId="3" fontId="7" fillId="2" borderId="5" xfId="0" applyNumberFormat="1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2" borderId="2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18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8" fillId="2" borderId="4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7" fillId="2" borderId="15" xfId="0" applyNumberFormat="1" applyFont="1" applyFill="1" applyBorder="1" applyAlignment="1" quotePrefix="1">
      <alignment horizontal="right"/>
    </xf>
    <xf numFmtId="3" fontId="1" fillId="2" borderId="0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 vertical="top"/>
    </xf>
    <xf numFmtId="3" fontId="7" fillId="2" borderId="21" xfId="0" applyNumberFormat="1" applyFont="1" applyFill="1" applyBorder="1" applyAlignment="1" quotePrefix="1">
      <alignment horizontal="right"/>
    </xf>
    <xf numFmtId="0" fontId="1" fillId="2" borderId="11" xfId="0" applyFont="1" applyFill="1" applyBorder="1" applyAlignment="1">
      <alignment/>
    </xf>
    <xf numFmtId="3" fontId="1" fillId="2" borderId="15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0" borderId="0" xfId="18" applyNumberFormat="1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 quotePrefix="1">
      <alignment horizontal="center"/>
    </xf>
    <xf numFmtId="3" fontId="7" fillId="2" borderId="10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 wrapText="1"/>
    </xf>
    <xf numFmtId="0" fontId="1" fillId="2" borderId="15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 quotePrefix="1">
      <alignment/>
    </xf>
    <xf numFmtId="14" fontId="7" fillId="2" borderId="0" xfId="0" applyNumberFormat="1" applyFont="1" applyFill="1" applyAlignment="1">
      <alignment horizontal="right"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justify" vertical="top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2.75390625" style="1" customWidth="1"/>
    <col min="3" max="3" width="4.25390625" style="1" customWidth="1"/>
    <col min="4" max="4" width="66.25390625" style="1" customWidth="1"/>
    <col min="5" max="6" width="17.375" style="1" customWidth="1"/>
    <col min="7" max="7" width="2.125" style="1" bestFit="1" customWidth="1"/>
    <col min="8" max="8" width="16.25390625" style="1" customWidth="1"/>
    <col min="9" max="9" width="1.00390625" style="1" customWidth="1"/>
    <col min="10" max="10" width="13.25390625" style="1" customWidth="1"/>
    <col min="11" max="11" width="15.625" style="1" customWidth="1"/>
    <col min="12" max="13" width="15.25390625" style="1" customWidth="1"/>
    <col min="14" max="14" width="2.125" style="1" customWidth="1"/>
    <col min="15" max="15" width="15.25390625" style="1" customWidth="1"/>
    <col min="16" max="16" width="2.125" style="1" customWidth="1"/>
    <col min="17" max="18" width="14.875" style="1" customWidth="1"/>
    <col min="19" max="19" width="13.75390625" style="1" customWidth="1"/>
    <col min="20" max="20" width="11.75390625" style="1" customWidth="1"/>
    <col min="21" max="16384" width="9.125" style="1" customWidth="1"/>
  </cols>
  <sheetData>
    <row r="1" spans="1:2" ht="15">
      <c r="A1" s="1" t="s">
        <v>0</v>
      </c>
      <c r="B1" s="2" t="s">
        <v>1</v>
      </c>
    </row>
    <row r="2" ht="15">
      <c r="B2" s="3" t="s">
        <v>2</v>
      </c>
    </row>
    <row r="3" ht="15">
      <c r="B3" s="3"/>
    </row>
    <row r="4" spans="2:6" ht="12.75">
      <c r="B4" s="139" t="s">
        <v>189</v>
      </c>
      <c r="C4" s="139"/>
      <c r="D4" s="139"/>
      <c r="E4" s="139"/>
      <c r="F4" s="139"/>
    </row>
    <row r="5" spans="2:6" ht="12.75">
      <c r="B5" s="139"/>
      <c r="C5" s="139"/>
      <c r="D5" s="139"/>
      <c r="E5" s="139"/>
      <c r="F5" s="139"/>
    </row>
    <row r="6" spans="2:6" ht="12.75">
      <c r="B6" s="139"/>
      <c r="C6" s="139"/>
      <c r="D6" s="139"/>
      <c r="E6" s="139"/>
      <c r="F6" s="139"/>
    </row>
    <row r="7" spans="2:6" ht="12.75">
      <c r="B7" s="139"/>
      <c r="C7" s="139"/>
      <c r="D7" s="139"/>
      <c r="E7" s="139"/>
      <c r="F7" s="139"/>
    </row>
    <row r="8" spans="2:7" ht="15">
      <c r="B8" s="140" t="s">
        <v>170</v>
      </c>
      <c r="C8" s="140"/>
      <c r="D8" s="140"/>
      <c r="E8" s="140"/>
      <c r="F8" s="140"/>
      <c r="G8" s="140"/>
    </row>
    <row r="9" spans="2:7" ht="15" customHeight="1">
      <c r="B9" s="141" t="s">
        <v>194</v>
      </c>
      <c r="C9" s="141"/>
      <c r="D9" s="141"/>
      <c r="E9" s="141"/>
      <c r="F9" s="141"/>
      <c r="G9" s="141"/>
    </row>
    <row r="10" ht="13.5" thickBot="1"/>
    <row r="11" spans="2:10" ht="18.75" customHeight="1">
      <c r="B11" s="4" t="s">
        <v>171</v>
      </c>
      <c r="C11" s="5"/>
      <c r="D11" s="6"/>
      <c r="E11" s="5"/>
      <c r="F11" s="5"/>
      <c r="G11" s="7"/>
      <c r="H11" s="8"/>
      <c r="I11" s="8"/>
      <c r="J11" s="8"/>
    </row>
    <row r="12" spans="2:17" ht="15">
      <c r="B12" s="9"/>
      <c r="C12" s="10"/>
      <c r="D12" s="11"/>
      <c r="E12" s="12"/>
      <c r="F12" s="13" t="s">
        <v>176</v>
      </c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</row>
    <row r="13" spans="2:17" ht="5.25" customHeight="1">
      <c r="B13" s="16"/>
      <c r="C13" s="17"/>
      <c r="D13" s="8"/>
      <c r="E13" s="8"/>
      <c r="F13" s="8"/>
      <c r="G13" s="18"/>
      <c r="H13" s="8"/>
      <c r="I13" s="8"/>
      <c r="J13" s="19"/>
      <c r="K13" s="8"/>
      <c r="L13" s="8"/>
      <c r="M13" s="8"/>
      <c r="N13" s="8"/>
      <c r="O13" s="8"/>
      <c r="P13" s="8"/>
      <c r="Q13" s="8"/>
    </row>
    <row r="14" spans="2:17" ht="12.75">
      <c r="B14" s="20"/>
      <c r="C14" s="8"/>
      <c r="D14" s="19"/>
      <c r="E14" s="134" t="s">
        <v>169</v>
      </c>
      <c r="F14" s="134" t="s">
        <v>66</v>
      </c>
      <c r="G14" s="22"/>
      <c r="H14" s="21"/>
      <c r="I14" s="23"/>
      <c r="J14" s="24"/>
      <c r="K14" s="8"/>
      <c r="L14" s="8"/>
      <c r="M14" s="8"/>
      <c r="N14" s="8"/>
      <c r="O14" s="8"/>
      <c r="P14" s="8"/>
      <c r="Q14" s="8"/>
    </row>
    <row r="15" spans="2:17" ht="12.75">
      <c r="B15" s="20"/>
      <c r="C15" s="8"/>
      <c r="D15" s="19"/>
      <c r="E15" s="21"/>
      <c r="F15" s="21"/>
      <c r="G15" s="22"/>
      <c r="H15" s="21"/>
      <c r="I15" s="23"/>
      <c r="J15" s="24"/>
      <c r="K15" s="8"/>
      <c r="L15" s="8"/>
      <c r="M15" s="8"/>
      <c r="N15" s="8"/>
      <c r="O15" s="8"/>
      <c r="P15" s="8"/>
      <c r="Q15" s="8"/>
    </row>
    <row r="16" spans="2:17" ht="12.75">
      <c r="B16" s="25"/>
      <c r="C16" s="8" t="s">
        <v>3</v>
      </c>
      <c r="D16" s="8" t="s">
        <v>4</v>
      </c>
      <c r="E16" s="26">
        <f>SUM(E17:E18)</f>
        <v>344099</v>
      </c>
      <c r="F16" s="26">
        <f>SUM(F17:F18)</f>
        <v>359318</v>
      </c>
      <c r="G16" s="27"/>
      <c r="H16" s="26"/>
      <c r="I16" s="23"/>
      <c r="J16" s="24"/>
      <c r="K16" s="8"/>
      <c r="L16" s="8"/>
      <c r="M16" s="8"/>
      <c r="N16" s="8"/>
      <c r="O16" s="8"/>
      <c r="P16" s="8"/>
      <c r="Q16" s="8"/>
    </row>
    <row r="17" spans="2:17" ht="12.75">
      <c r="B17" s="20"/>
      <c r="C17" s="28"/>
      <c r="D17" s="8" t="s">
        <v>178</v>
      </c>
      <c r="E17" s="29">
        <v>206783</v>
      </c>
      <c r="F17" s="29">
        <v>220268</v>
      </c>
      <c r="G17" s="30"/>
      <c r="H17" s="29"/>
      <c r="I17" s="23"/>
      <c r="J17" s="24"/>
      <c r="K17" s="8"/>
      <c r="L17" s="8"/>
      <c r="M17" s="8"/>
      <c r="N17" s="8"/>
      <c r="O17" s="8"/>
      <c r="P17" s="8"/>
      <c r="Q17" s="8"/>
    </row>
    <row r="18" spans="2:17" ht="12.75">
      <c r="B18" s="20"/>
      <c r="C18" s="28"/>
      <c r="D18" s="8" t="s">
        <v>179</v>
      </c>
      <c r="E18" s="29">
        <v>137316</v>
      </c>
      <c r="F18" s="29">
        <v>139050</v>
      </c>
      <c r="G18" s="30"/>
      <c r="H18" s="29"/>
      <c r="I18" s="23"/>
      <c r="J18" s="24"/>
      <c r="K18" s="8"/>
      <c r="L18" s="8"/>
      <c r="M18" s="8"/>
      <c r="N18" s="8"/>
      <c r="O18" s="8"/>
      <c r="P18" s="8"/>
      <c r="Q18" s="8"/>
    </row>
    <row r="19" spans="2:16" ht="5.25" customHeight="1">
      <c r="B19" s="20"/>
      <c r="C19" s="8"/>
      <c r="D19" s="31"/>
      <c r="E19" s="29"/>
      <c r="F19" s="29"/>
      <c r="G19" s="30"/>
      <c r="H19" s="29"/>
      <c r="I19" s="8"/>
      <c r="J19" s="8"/>
      <c r="K19" s="8"/>
      <c r="L19" s="8"/>
      <c r="M19" s="8"/>
      <c r="N19" s="8"/>
      <c r="O19" s="8"/>
      <c r="P19" s="8"/>
    </row>
    <row r="20" spans="2:17" ht="12.75">
      <c r="B20" s="20"/>
      <c r="C20" s="8" t="s">
        <v>5</v>
      </c>
      <c r="D20" s="8" t="s">
        <v>190</v>
      </c>
      <c r="E20" s="26">
        <v>0</v>
      </c>
      <c r="F20" s="26">
        <v>102</v>
      </c>
      <c r="G20" s="27"/>
      <c r="H20" s="26"/>
      <c r="I20" s="23"/>
      <c r="J20" s="24"/>
      <c r="K20" s="8"/>
      <c r="L20" s="8"/>
      <c r="M20" s="8"/>
      <c r="N20" s="8"/>
      <c r="O20" s="8"/>
      <c r="P20" s="8"/>
      <c r="Q20" s="8"/>
    </row>
    <row r="21" spans="2:16" ht="5.25" customHeight="1">
      <c r="B21" s="20"/>
      <c r="C21" s="8"/>
      <c r="D21" s="31"/>
      <c r="E21" s="29"/>
      <c r="F21" s="29"/>
      <c r="G21" s="30"/>
      <c r="H21" s="29"/>
      <c r="I21" s="8"/>
      <c r="J21" s="8"/>
      <c r="K21" s="8"/>
      <c r="L21" s="8"/>
      <c r="M21" s="8"/>
      <c r="N21" s="8"/>
      <c r="O21" s="8"/>
      <c r="P21" s="8"/>
    </row>
    <row r="22" spans="2:17" ht="12.75">
      <c r="B22" s="20"/>
      <c r="C22" s="8" t="s">
        <v>6</v>
      </c>
      <c r="D22" s="8" t="s">
        <v>7</v>
      </c>
      <c r="E22" s="26">
        <f>SUM(E23:E24)</f>
        <v>212373</v>
      </c>
      <c r="F22" s="26">
        <f>SUM(F23:F24)</f>
        <v>212598</v>
      </c>
      <c r="G22" s="27"/>
      <c r="H22" s="26"/>
      <c r="I22" s="23"/>
      <c r="J22" s="24"/>
      <c r="K22" s="8"/>
      <c r="L22" s="8"/>
      <c r="M22" s="8"/>
      <c r="N22" s="8"/>
      <c r="O22" s="8"/>
      <c r="P22" s="8"/>
      <c r="Q22" s="8"/>
    </row>
    <row r="23" spans="2:17" ht="12.75">
      <c r="B23" s="20"/>
      <c r="C23" s="8"/>
      <c r="D23" s="8" t="s">
        <v>191</v>
      </c>
      <c r="E23" s="29">
        <v>36046</v>
      </c>
      <c r="F23" s="29">
        <v>56904</v>
      </c>
      <c r="G23" s="30"/>
      <c r="H23" s="29"/>
      <c r="I23" s="23"/>
      <c r="J23" s="24"/>
      <c r="K23" s="8"/>
      <c r="L23" s="8"/>
      <c r="M23" s="8"/>
      <c r="N23" s="8"/>
      <c r="O23" s="8"/>
      <c r="P23" s="8"/>
      <c r="Q23" s="8"/>
    </row>
    <row r="24" spans="2:17" ht="12.75">
      <c r="B24" s="20"/>
      <c r="C24" s="8"/>
      <c r="D24" s="8" t="s">
        <v>8</v>
      </c>
      <c r="E24" s="29">
        <v>176327</v>
      </c>
      <c r="F24" s="29">
        <v>155694</v>
      </c>
      <c r="G24" s="30"/>
      <c r="H24" s="29"/>
      <c r="I24" s="23"/>
      <c r="J24" s="24"/>
      <c r="K24" s="8"/>
      <c r="L24" s="8"/>
      <c r="M24" s="8"/>
      <c r="N24" s="8"/>
      <c r="O24" s="8"/>
      <c r="P24" s="8"/>
      <c r="Q24" s="8"/>
    </row>
    <row r="25" spans="2:16" ht="5.25" customHeight="1">
      <c r="B25" s="20"/>
      <c r="C25" s="8"/>
      <c r="D25" s="31"/>
      <c r="E25" s="29"/>
      <c r="F25" s="29"/>
      <c r="G25" s="30"/>
      <c r="H25" s="29"/>
      <c r="I25" s="8"/>
      <c r="J25" s="8"/>
      <c r="K25" s="8"/>
      <c r="L25" s="8"/>
      <c r="M25" s="8"/>
      <c r="N25" s="8"/>
      <c r="O25" s="8"/>
      <c r="P25" s="8"/>
    </row>
    <row r="26" spans="2:17" ht="12.75">
      <c r="B26" s="20"/>
      <c r="C26" s="8" t="s">
        <v>9</v>
      </c>
      <c r="D26" s="8" t="s">
        <v>10</v>
      </c>
      <c r="E26" s="26">
        <f>SUM(E27:E29)</f>
        <v>128913</v>
      </c>
      <c r="F26" s="26">
        <f>SUM(F27:F29)</f>
        <v>124509</v>
      </c>
      <c r="G26" s="27"/>
      <c r="H26" s="26"/>
      <c r="I26" s="23"/>
      <c r="J26" s="24"/>
      <c r="K26" s="8"/>
      <c r="L26" s="8"/>
      <c r="M26" s="8"/>
      <c r="N26" s="8"/>
      <c r="O26" s="8"/>
      <c r="P26" s="8"/>
      <c r="Q26" s="8"/>
    </row>
    <row r="27" spans="2:17" ht="12.75">
      <c r="B27" s="20"/>
      <c r="D27" s="8" t="s">
        <v>11</v>
      </c>
      <c r="E27" s="29">
        <v>93933</v>
      </c>
      <c r="F27" s="29">
        <v>88866</v>
      </c>
      <c r="G27" s="30"/>
      <c r="H27" s="29"/>
      <c r="I27" s="23"/>
      <c r="J27" s="24"/>
      <c r="K27" s="8"/>
      <c r="L27" s="8"/>
      <c r="M27" s="8"/>
      <c r="N27" s="8"/>
      <c r="O27" s="8"/>
      <c r="P27" s="8"/>
      <c r="Q27" s="8"/>
    </row>
    <row r="28" spans="2:17" ht="12.75">
      <c r="B28" s="20"/>
      <c r="D28" s="8" t="s">
        <v>12</v>
      </c>
      <c r="E28" s="29">
        <v>15355</v>
      </c>
      <c r="F28" s="29">
        <v>14519</v>
      </c>
      <c r="G28" s="30"/>
      <c r="H28" s="29"/>
      <c r="I28" s="23"/>
      <c r="J28" s="24"/>
      <c r="K28" s="8"/>
      <c r="L28" s="8"/>
      <c r="M28" s="8"/>
      <c r="N28" s="8"/>
      <c r="O28" s="8"/>
      <c r="P28" s="8"/>
      <c r="Q28" s="8"/>
    </row>
    <row r="29" spans="2:17" ht="12.75">
      <c r="B29" s="20"/>
      <c r="D29" s="8" t="s">
        <v>13</v>
      </c>
      <c r="E29" s="29">
        <v>19625</v>
      </c>
      <c r="F29" s="29">
        <v>21124</v>
      </c>
      <c r="G29" s="30"/>
      <c r="H29" s="29"/>
      <c r="I29" s="23"/>
      <c r="J29" s="24"/>
      <c r="K29" s="29"/>
      <c r="L29" s="8"/>
      <c r="M29" s="8"/>
      <c r="N29" s="8"/>
      <c r="O29" s="8"/>
      <c r="P29" s="8"/>
      <c r="Q29" s="8"/>
    </row>
    <row r="30" spans="2:16" ht="5.25" customHeight="1">
      <c r="B30" s="20"/>
      <c r="C30" s="8"/>
      <c r="D30" s="31"/>
      <c r="E30" s="32"/>
      <c r="F30" s="32"/>
      <c r="G30" s="33"/>
      <c r="H30" s="32"/>
      <c r="I30" s="8"/>
      <c r="J30" s="8"/>
      <c r="K30" s="29"/>
      <c r="L30" s="8"/>
      <c r="M30" s="8"/>
      <c r="N30" s="8"/>
      <c r="O30" s="8"/>
      <c r="P30" s="8"/>
    </row>
    <row r="31" spans="2:17" ht="12.75">
      <c r="B31" s="20"/>
      <c r="C31" s="8" t="s">
        <v>14</v>
      </c>
      <c r="D31" s="8" t="s">
        <v>15</v>
      </c>
      <c r="E31" s="26">
        <f>SUM(E32:E35)</f>
        <v>8849</v>
      </c>
      <c r="F31" s="26">
        <f>SUM(F32:F35)</f>
        <v>7616</v>
      </c>
      <c r="G31" s="27"/>
      <c r="H31" s="26"/>
      <c r="I31" s="23"/>
      <c r="J31" s="24"/>
      <c r="K31" s="29"/>
      <c r="L31" s="8"/>
      <c r="M31" s="8"/>
      <c r="N31" s="8"/>
      <c r="O31" s="8"/>
      <c r="P31" s="8"/>
      <c r="Q31" s="8"/>
    </row>
    <row r="32" spans="2:17" ht="12.75">
      <c r="B32" s="20"/>
      <c r="D32" s="8" t="s">
        <v>82</v>
      </c>
      <c r="E32" s="29">
        <v>8763</v>
      </c>
      <c r="F32" s="29">
        <v>7466</v>
      </c>
      <c r="G32" s="30"/>
      <c r="H32" s="29"/>
      <c r="I32" s="23"/>
      <c r="J32" s="24"/>
      <c r="K32" s="29"/>
      <c r="L32" s="8"/>
      <c r="M32" s="8"/>
      <c r="N32" s="8"/>
      <c r="O32" s="8"/>
      <c r="P32" s="8"/>
      <c r="Q32" s="8"/>
    </row>
    <row r="33" spans="2:17" ht="12.75">
      <c r="B33" s="20"/>
      <c r="D33" s="8" t="s">
        <v>193</v>
      </c>
      <c r="E33" s="29">
        <v>36</v>
      </c>
      <c r="F33" s="29">
        <v>0</v>
      </c>
      <c r="G33" s="30"/>
      <c r="H33" s="29"/>
      <c r="I33" s="23"/>
      <c r="J33" s="24"/>
      <c r="K33" s="29"/>
      <c r="L33" s="8"/>
      <c r="M33" s="8"/>
      <c r="N33" s="8"/>
      <c r="O33" s="8"/>
      <c r="P33" s="8"/>
      <c r="Q33" s="8"/>
    </row>
    <row r="34" spans="2:17" ht="12.75">
      <c r="B34" s="20"/>
      <c r="D34" s="8" t="s">
        <v>192</v>
      </c>
      <c r="E34" s="29">
        <v>50</v>
      </c>
      <c r="F34" s="29">
        <v>150</v>
      </c>
      <c r="G34" s="30"/>
      <c r="H34" s="29"/>
      <c r="I34" s="23"/>
      <c r="J34" s="24"/>
      <c r="K34" s="29"/>
      <c r="L34" s="8"/>
      <c r="M34" s="8"/>
      <c r="N34" s="8"/>
      <c r="O34" s="8"/>
      <c r="P34" s="8"/>
      <c r="Q34" s="8"/>
    </row>
    <row r="35" spans="2:16" ht="5.25" customHeight="1">
      <c r="B35" s="20"/>
      <c r="C35" s="8"/>
      <c r="D35" s="31"/>
      <c r="E35" s="32"/>
      <c r="F35" s="32"/>
      <c r="G35" s="33"/>
      <c r="H35" s="32"/>
      <c r="I35" s="8"/>
      <c r="J35" s="8"/>
      <c r="K35" s="29"/>
      <c r="L35" s="8"/>
      <c r="M35" s="8"/>
      <c r="N35" s="8"/>
      <c r="O35" s="8"/>
      <c r="P35" s="8"/>
    </row>
    <row r="36" spans="2:17" ht="12.75">
      <c r="B36" s="20"/>
      <c r="C36" s="8" t="s">
        <v>16</v>
      </c>
      <c r="D36" s="8" t="s">
        <v>17</v>
      </c>
      <c r="E36" s="26">
        <v>21521</v>
      </c>
      <c r="F36" s="26">
        <v>21663</v>
      </c>
      <c r="G36" s="27"/>
      <c r="H36" s="26"/>
      <c r="I36" s="23"/>
      <c r="J36" s="24"/>
      <c r="K36" s="29"/>
      <c r="L36" s="8"/>
      <c r="M36" s="8"/>
      <c r="N36" s="8"/>
      <c r="O36" s="8"/>
      <c r="P36" s="8"/>
      <c r="Q36" s="8"/>
    </row>
    <row r="37" spans="2:16" ht="5.25" customHeight="1">
      <c r="B37" s="20"/>
      <c r="C37" s="8"/>
      <c r="D37" s="31"/>
      <c r="E37" s="32"/>
      <c r="F37" s="32"/>
      <c r="G37" s="33"/>
      <c r="H37" s="32"/>
      <c r="I37" s="8"/>
      <c r="J37" s="8"/>
      <c r="K37" s="8"/>
      <c r="L37" s="8"/>
      <c r="M37" s="8"/>
      <c r="N37" s="8"/>
      <c r="O37" s="8"/>
      <c r="P37" s="8"/>
    </row>
    <row r="38" spans="2:17" ht="12.75">
      <c r="B38" s="20"/>
      <c r="C38" s="8" t="s">
        <v>18</v>
      </c>
      <c r="D38" s="8" t="s">
        <v>19</v>
      </c>
      <c r="E38" s="26">
        <f>SUM(E39:E40)</f>
        <v>262775</v>
      </c>
      <c r="F38" s="26">
        <f>SUM(F39:F40)</f>
        <v>174232</v>
      </c>
      <c r="G38" s="27"/>
      <c r="H38" s="26"/>
      <c r="I38" s="23"/>
      <c r="J38" s="24"/>
      <c r="K38" s="8"/>
      <c r="L38" s="8"/>
      <c r="M38" s="8"/>
      <c r="N38" s="8"/>
      <c r="O38" s="8"/>
      <c r="P38" s="8"/>
      <c r="Q38" s="8"/>
    </row>
    <row r="39" spans="2:17" ht="12.75">
      <c r="B39" s="20"/>
      <c r="C39" s="8"/>
      <c r="D39" s="8" t="s">
        <v>180</v>
      </c>
      <c r="E39" s="29">
        <v>24730</v>
      </c>
      <c r="F39" s="29">
        <v>8200</v>
      </c>
      <c r="G39" s="30"/>
      <c r="H39" s="29"/>
      <c r="I39" s="23"/>
      <c r="J39" s="24"/>
      <c r="K39" s="8"/>
      <c r="L39" s="8"/>
      <c r="M39" s="8"/>
      <c r="N39" s="8"/>
      <c r="O39" s="8"/>
      <c r="P39" s="8"/>
      <c r="Q39" s="8"/>
    </row>
    <row r="40" spans="2:17" ht="12.75">
      <c r="B40" s="20"/>
      <c r="C40" s="8"/>
      <c r="D40" s="8" t="s">
        <v>73</v>
      </c>
      <c r="E40" s="29">
        <v>238045</v>
      </c>
      <c r="F40" s="29">
        <v>166032</v>
      </c>
      <c r="G40" s="30"/>
      <c r="H40" s="29"/>
      <c r="I40" s="23"/>
      <c r="J40" s="24"/>
      <c r="K40" s="8"/>
      <c r="L40" s="8"/>
      <c r="M40" s="8"/>
      <c r="N40" s="8"/>
      <c r="O40" s="8"/>
      <c r="P40" s="8"/>
      <c r="Q40" s="8"/>
    </row>
    <row r="41" spans="2:16" ht="5.25" customHeight="1">
      <c r="B41" s="20"/>
      <c r="C41" s="8"/>
      <c r="D41" s="31"/>
      <c r="E41" s="32"/>
      <c r="F41" s="32"/>
      <c r="G41" s="33"/>
      <c r="H41" s="32"/>
      <c r="I41" s="8"/>
      <c r="J41" s="8"/>
      <c r="K41" s="8"/>
      <c r="L41" s="8"/>
      <c r="M41" s="8"/>
      <c r="N41" s="8"/>
      <c r="O41" s="8"/>
      <c r="P41" s="8"/>
    </row>
    <row r="42" spans="2:17" ht="12.75">
      <c r="B42" s="20"/>
      <c r="C42" s="8" t="s">
        <v>20</v>
      </c>
      <c r="D42" s="8" t="s">
        <v>74</v>
      </c>
      <c r="E42" s="26">
        <f>SUM(E44:E45)</f>
        <v>436679</v>
      </c>
      <c r="F42" s="26">
        <f>SUM(F44:F45)</f>
        <v>444683</v>
      </c>
      <c r="G42" s="27"/>
      <c r="H42" s="26"/>
      <c r="I42" s="23"/>
      <c r="J42" s="24"/>
      <c r="K42" s="8"/>
      <c r="L42" s="8"/>
      <c r="M42" s="8"/>
      <c r="N42" s="8"/>
      <c r="O42" s="8"/>
      <c r="P42" s="8"/>
      <c r="Q42" s="8"/>
    </row>
    <row r="43" spans="2:16" ht="5.25" customHeight="1">
      <c r="B43" s="20"/>
      <c r="C43" s="8"/>
      <c r="D43" s="31"/>
      <c r="E43" s="8"/>
      <c r="F43" s="8"/>
      <c r="G43" s="18"/>
      <c r="H43" s="8"/>
      <c r="I43" s="8"/>
      <c r="J43" s="8"/>
      <c r="K43" s="8"/>
      <c r="L43" s="8"/>
      <c r="M43" s="8"/>
      <c r="N43" s="8"/>
      <c r="O43" s="8"/>
      <c r="P43" s="8"/>
    </row>
    <row r="44" spans="2:17" ht="12.75">
      <c r="B44" s="20"/>
      <c r="C44" s="8"/>
      <c r="D44" s="8" t="s">
        <v>75</v>
      </c>
      <c r="E44" s="29">
        <v>392303</v>
      </c>
      <c r="F44" s="29">
        <v>342971</v>
      </c>
      <c r="G44" s="30"/>
      <c r="H44" s="29"/>
      <c r="I44" s="23"/>
      <c r="J44" s="24"/>
      <c r="K44" s="8"/>
      <c r="L44" s="8"/>
      <c r="M44" s="8"/>
      <c r="N44" s="8"/>
      <c r="O44" s="8"/>
      <c r="P44" s="8"/>
      <c r="Q44" s="8"/>
    </row>
    <row r="45" spans="2:17" ht="12.75">
      <c r="B45" s="20"/>
      <c r="C45" s="8"/>
      <c r="D45" s="8" t="s">
        <v>76</v>
      </c>
      <c r="E45" s="29">
        <v>44376</v>
      </c>
      <c r="F45" s="29">
        <v>101712</v>
      </c>
      <c r="G45" s="30"/>
      <c r="H45" s="29"/>
      <c r="I45" s="23"/>
      <c r="J45" s="24"/>
      <c r="K45" s="8"/>
      <c r="L45" s="8"/>
      <c r="M45" s="8"/>
      <c r="N45" s="8"/>
      <c r="O45" s="8"/>
      <c r="P45" s="8"/>
      <c r="Q45" s="8"/>
    </row>
    <row r="46" spans="2:16" ht="5.25" customHeight="1">
      <c r="B46" s="20"/>
      <c r="C46" s="8"/>
      <c r="D46" s="31"/>
      <c r="E46" s="32"/>
      <c r="F46" s="32"/>
      <c r="G46" s="33"/>
      <c r="H46" s="32"/>
      <c r="I46" s="8"/>
      <c r="J46" s="8"/>
      <c r="K46" s="8"/>
      <c r="L46" s="8"/>
      <c r="M46" s="8"/>
      <c r="N46" s="8"/>
      <c r="O46" s="8"/>
      <c r="P46" s="8"/>
    </row>
    <row r="47" spans="2:17" ht="12.75">
      <c r="B47" s="20"/>
      <c r="C47" s="8" t="s">
        <v>21</v>
      </c>
      <c r="D47" s="8" t="s">
        <v>160</v>
      </c>
      <c r="E47" s="29">
        <v>0</v>
      </c>
      <c r="F47" s="29">
        <v>0</v>
      </c>
      <c r="G47" s="27"/>
      <c r="H47" s="26"/>
      <c r="I47" s="23"/>
      <c r="J47" s="24"/>
      <c r="K47" s="8"/>
      <c r="L47" s="8"/>
      <c r="M47" s="8"/>
      <c r="N47" s="8"/>
      <c r="O47" s="8"/>
      <c r="P47" s="8"/>
      <c r="Q47" s="8"/>
    </row>
    <row r="48" spans="2:16" ht="5.25" customHeight="1">
      <c r="B48" s="20"/>
      <c r="C48" s="8"/>
      <c r="D48" s="31"/>
      <c r="E48" s="32"/>
      <c r="F48" s="32"/>
      <c r="G48" s="33"/>
      <c r="H48" s="32"/>
      <c r="I48" s="8"/>
      <c r="J48" s="8"/>
      <c r="K48" s="8"/>
      <c r="L48" s="8"/>
      <c r="M48" s="8"/>
      <c r="N48" s="8"/>
      <c r="O48" s="8"/>
      <c r="P48" s="8"/>
    </row>
    <row r="49" spans="2:17" ht="12.75">
      <c r="B49" s="20"/>
      <c r="C49" s="8" t="s">
        <v>77</v>
      </c>
      <c r="D49" s="8" t="s">
        <v>78</v>
      </c>
      <c r="E49" s="29">
        <v>0</v>
      </c>
      <c r="F49" s="29">
        <v>0</v>
      </c>
      <c r="G49" s="27"/>
      <c r="H49" s="26"/>
      <c r="I49" s="23"/>
      <c r="J49" s="24"/>
      <c r="K49" s="8"/>
      <c r="L49" s="8"/>
      <c r="M49" s="8"/>
      <c r="N49" s="8"/>
      <c r="O49" s="8"/>
      <c r="P49" s="8"/>
      <c r="Q49" s="8"/>
    </row>
    <row r="50" spans="2:16" ht="5.25" customHeight="1">
      <c r="B50" s="20"/>
      <c r="C50" s="8"/>
      <c r="D50" s="31"/>
      <c r="E50" s="32"/>
      <c r="F50" s="32"/>
      <c r="G50" s="33"/>
      <c r="H50" s="32"/>
      <c r="I50" s="8"/>
      <c r="J50" s="8"/>
      <c r="K50" s="8"/>
      <c r="L50" s="8"/>
      <c r="M50" s="8"/>
      <c r="N50" s="8"/>
      <c r="O50" s="8"/>
      <c r="P50" s="8"/>
    </row>
    <row r="51" spans="2:17" ht="12.75">
      <c r="B51" s="20"/>
      <c r="C51" s="8" t="s">
        <v>79</v>
      </c>
      <c r="D51" s="8" t="s">
        <v>80</v>
      </c>
      <c r="E51" s="26">
        <v>19481</v>
      </c>
      <c r="F51" s="26">
        <v>19158</v>
      </c>
      <c r="G51" s="27"/>
      <c r="H51" s="26"/>
      <c r="I51" s="23"/>
      <c r="J51" s="24"/>
      <c r="K51" s="8"/>
      <c r="L51" s="8"/>
      <c r="M51" s="8"/>
      <c r="N51" s="8"/>
      <c r="O51" s="8"/>
      <c r="P51" s="8"/>
      <c r="Q51" s="8"/>
    </row>
    <row r="52" spans="2:16" ht="5.25" customHeight="1">
      <c r="B52" s="20"/>
      <c r="C52" s="8"/>
      <c r="D52" s="31"/>
      <c r="E52" s="29"/>
      <c r="F52" s="29"/>
      <c r="G52" s="30"/>
      <c r="H52" s="29"/>
      <c r="I52" s="8"/>
      <c r="J52" s="8"/>
      <c r="K52" s="8"/>
      <c r="L52" s="8"/>
      <c r="M52" s="8"/>
      <c r="N52" s="8"/>
      <c r="O52" s="8"/>
      <c r="P52" s="8"/>
    </row>
    <row r="53" spans="2:17" ht="12.75">
      <c r="B53" s="20"/>
      <c r="C53" s="8" t="s">
        <v>22</v>
      </c>
      <c r="D53" s="8" t="s">
        <v>81</v>
      </c>
      <c r="E53" s="26">
        <v>28417</v>
      </c>
      <c r="F53" s="26">
        <v>28633</v>
      </c>
      <c r="G53" s="27"/>
      <c r="H53" s="26"/>
      <c r="I53" s="23"/>
      <c r="J53" s="24"/>
      <c r="K53" s="8"/>
      <c r="L53" s="8"/>
      <c r="M53" s="8"/>
      <c r="N53" s="8"/>
      <c r="O53" s="8"/>
      <c r="P53" s="8"/>
      <c r="Q53" s="8"/>
    </row>
    <row r="54" spans="2:16" ht="5.25" customHeight="1">
      <c r="B54" s="20"/>
      <c r="C54" s="8"/>
      <c r="D54" s="31"/>
      <c r="E54" s="29"/>
      <c r="F54" s="29"/>
      <c r="G54" s="30"/>
      <c r="H54" s="29"/>
      <c r="I54" s="8"/>
      <c r="J54" s="8"/>
      <c r="K54" s="8"/>
      <c r="L54" s="8"/>
      <c r="M54" s="8"/>
      <c r="N54" s="8"/>
      <c r="O54" s="8"/>
      <c r="P54" s="8"/>
    </row>
    <row r="55" spans="2:25" ht="12.75">
      <c r="B55" s="20"/>
      <c r="C55" s="8" t="s">
        <v>23</v>
      </c>
      <c r="D55" s="8" t="s">
        <v>25</v>
      </c>
      <c r="E55" s="29">
        <v>149138</v>
      </c>
      <c r="F55" s="29">
        <v>165465</v>
      </c>
      <c r="G55" s="30"/>
      <c r="H55" s="29"/>
      <c r="I55" s="8"/>
      <c r="J55" s="8"/>
      <c r="K55" s="8"/>
      <c r="L55" s="8"/>
      <c r="M55" s="8"/>
      <c r="N55" s="8"/>
      <c r="O55" s="8"/>
      <c r="P55" s="8"/>
      <c r="U55" s="36"/>
      <c r="V55" s="36"/>
      <c r="W55" s="36"/>
      <c r="X55" s="36"/>
      <c r="Y55" s="36"/>
    </row>
    <row r="56" spans="2:16" ht="5.25" customHeight="1">
      <c r="B56" s="20"/>
      <c r="C56" s="8"/>
      <c r="D56" s="31"/>
      <c r="E56" s="32"/>
      <c r="F56" s="32"/>
      <c r="G56" s="33"/>
      <c r="H56" s="32"/>
      <c r="I56" s="8"/>
      <c r="J56" s="8"/>
      <c r="K56" s="8"/>
      <c r="L56" s="8"/>
      <c r="M56" s="8"/>
      <c r="N56" s="8"/>
      <c r="O56" s="8"/>
      <c r="P56" s="8"/>
    </row>
    <row r="57" spans="2:16" ht="5.25" customHeight="1">
      <c r="B57" s="20"/>
      <c r="C57" s="8"/>
      <c r="D57" s="31"/>
      <c r="E57" s="32"/>
      <c r="F57" s="32"/>
      <c r="G57" s="33"/>
      <c r="H57" s="32"/>
      <c r="I57" s="8"/>
      <c r="J57" s="8"/>
      <c r="K57" s="8"/>
      <c r="L57" s="8"/>
      <c r="M57" s="8"/>
      <c r="N57" s="8"/>
      <c r="O57" s="8"/>
      <c r="P57" s="8"/>
    </row>
    <row r="58" spans="2:25" ht="12.75">
      <c r="B58" s="20"/>
      <c r="C58" s="31" t="s">
        <v>24</v>
      </c>
      <c r="D58" s="31" t="s">
        <v>168</v>
      </c>
      <c r="E58" s="32">
        <f>SUM(E16,E20,-E22,-E26,-E31,-E36,E38,E42,E47,E49,E51,-E53,-E55)</f>
        <v>513823</v>
      </c>
      <c r="F58" s="32">
        <f>SUM(F16,F20,-F22,-F26,-F31,-F36,F38,F42,F47,F49,F51,-F53,-F55)</f>
        <v>437009</v>
      </c>
      <c r="G58" s="33"/>
      <c r="H58" s="32"/>
      <c r="I58" s="8"/>
      <c r="J58" s="8"/>
      <c r="K58" s="8"/>
      <c r="L58" s="8"/>
      <c r="M58" s="8"/>
      <c r="N58" s="8"/>
      <c r="O58" s="8"/>
      <c r="P58" s="8"/>
      <c r="U58" s="36"/>
      <c r="V58" s="36"/>
      <c r="W58" s="36"/>
      <c r="X58" s="36"/>
      <c r="Y58" s="36"/>
    </row>
    <row r="59" spans="2:16" ht="5.25" customHeight="1" thickBot="1">
      <c r="B59" s="37"/>
      <c r="C59" s="38"/>
      <c r="D59" s="39"/>
      <c r="E59" s="40"/>
      <c r="F59" s="40"/>
      <c r="G59" s="41"/>
      <c r="H59" s="29"/>
      <c r="I59" s="8"/>
      <c r="J59" s="8"/>
      <c r="K59" s="8"/>
      <c r="L59" s="8"/>
      <c r="M59" s="8"/>
      <c r="N59" s="8"/>
      <c r="O59" s="8"/>
      <c r="P59" s="8"/>
    </row>
    <row r="60" spans="2:21" ht="18.75" customHeight="1">
      <c r="B60" s="4" t="s">
        <v>172</v>
      </c>
      <c r="C60" s="5"/>
      <c r="D60" s="42"/>
      <c r="E60" s="5"/>
      <c r="F60" s="5"/>
      <c r="G60" s="7"/>
      <c r="H60" s="8"/>
      <c r="I60" s="8"/>
      <c r="J60" s="8"/>
      <c r="K60" s="8"/>
      <c r="L60" s="8"/>
      <c r="M60" s="8"/>
      <c r="N60" s="8"/>
      <c r="O60" s="8"/>
      <c r="P60" s="8"/>
      <c r="U60" s="36"/>
    </row>
    <row r="61" spans="2:16" ht="15">
      <c r="B61" s="43"/>
      <c r="C61" s="12"/>
      <c r="D61" s="11"/>
      <c r="E61" s="12"/>
      <c r="F61" s="13" t="s">
        <v>177</v>
      </c>
      <c r="G61" s="14"/>
      <c r="H61" s="15"/>
      <c r="I61" s="8"/>
      <c r="J61" s="8"/>
      <c r="K61" s="8"/>
      <c r="L61" s="8"/>
      <c r="M61" s="8"/>
      <c r="N61" s="8"/>
      <c r="O61" s="8"/>
      <c r="P61" s="8"/>
    </row>
    <row r="62" spans="2:16" ht="5.25" customHeight="1">
      <c r="B62" s="16"/>
      <c r="C62" s="17"/>
      <c r="D62" s="8"/>
      <c r="E62" s="8"/>
      <c r="F62" s="8"/>
      <c r="G62" s="18"/>
      <c r="H62" s="8"/>
      <c r="I62" s="8"/>
      <c r="J62" s="8"/>
      <c r="K62" s="8"/>
      <c r="L62" s="8"/>
      <c r="M62" s="8"/>
      <c r="N62" s="8"/>
      <c r="O62" s="8"/>
      <c r="P62" s="8"/>
    </row>
    <row r="63" spans="2:16" ht="12.75">
      <c r="B63" s="20"/>
      <c r="C63" s="8"/>
      <c r="D63" s="19"/>
      <c r="E63" s="44">
        <v>39447</v>
      </c>
      <c r="F63" s="44">
        <v>39082</v>
      </c>
      <c r="G63" s="46"/>
      <c r="H63" s="45"/>
      <c r="I63" s="23"/>
      <c r="J63" s="8"/>
      <c r="K63" s="8"/>
      <c r="L63" s="8"/>
      <c r="M63" s="8"/>
      <c r="N63" s="8"/>
      <c r="O63" s="8"/>
      <c r="P63" s="8"/>
    </row>
    <row r="64" spans="2:16" ht="12.75">
      <c r="B64" s="20"/>
      <c r="C64" s="8"/>
      <c r="D64" s="8"/>
      <c r="E64" s="21"/>
      <c r="F64" s="21"/>
      <c r="G64" s="22"/>
      <c r="H64" s="21"/>
      <c r="I64" s="8"/>
      <c r="J64" s="8"/>
      <c r="K64" s="8"/>
      <c r="L64" s="8"/>
      <c r="M64" s="8"/>
      <c r="N64" s="8"/>
      <c r="O64" s="8"/>
      <c r="P64" s="8"/>
    </row>
    <row r="65" spans="2:16" ht="12.75">
      <c r="B65" s="20"/>
      <c r="C65" s="31"/>
      <c r="D65" s="31" t="s">
        <v>26</v>
      </c>
      <c r="E65" s="26">
        <f>SUM(E67,E88,E106)</f>
        <v>19806938</v>
      </c>
      <c r="F65" s="26">
        <f>SUM(F67,F88,F106)</f>
        <v>17689572</v>
      </c>
      <c r="G65" s="27"/>
      <c r="H65" s="26"/>
      <c r="I65" s="8"/>
      <c r="J65" s="8"/>
      <c r="K65" s="8"/>
      <c r="L65" s="8"/>
      <c r="M65" s="8"/>
      <c r="N65" s="8"/>
      <c r="O65" s="8"/>
      <c r="P65" s="8"/>
    </row>
    <row r="66" spans="2:16" ht="12.75">
      <c r="B66" s="20"/>
      <c r="C66" s="8"/>
      <c r="D66" s="8"/>
      <c r="E66" s="21"/>
      <c r="F66" s="21"/>
      <c r="G66" s="22"/>
      <c r="H66" s="21"/>
      <c r="I66" s="8"/>
      <c r="J66" s="8"/>
      <c r="K66" s="8"/>
      <c r="L66" s="8"/>
      <c r="M66" s="8"/>
      <c r="N66" s="8"/>
      <c r="O66" s="8"/>
      <c r="P66" s="8"/>
    </row>
    <row r="67" spans="2:16" ht="12.75">
      <c r="B67" s="34"/>
      <c r="C67" s="35" t="s">
        <v>27</v>
      </c>
      <c r="D67" s="35" t="s">
        <v>83</v>
      </c>
      <c r="E67" s="47">
        <f>SUM(E69,E72,E75,E79,E83,E86)</f>
        <v>8414476</v>
      </c>
      <c r="F67" s="47">
        <f>SUM(F69,F72,F75,F79,F83,F86)</f>
        <v>5100200</v>
      </c>
      <c r="G67" s="48"/>
      <c r="H67" s="32"/>
      <c r="I67" s="8"/>
      <c r="J67" s="8"/>
      <c r="K67" s="8"/>
      <c r="L67" s="8"/>
      <c r="M67" s="8"/>
      <c r="N67" s="8"/>
      <c r="O67" s="8"/>
      <c r="P67" s="8"/>
    </row>
    <row r="68" spans="2:16" ht="5.25" customHeight="1">
      <c r="B68" s="20"/>
      <c r="C68" s="8"/>
      <c r="D68" s="31"/>
      <c r="E68" s="29"/>
      <c r="F68" s="29"/>
      <c r="G68" s="30"/>
      <c r="H68" s="29"/>
      <c r="I68" s="8"/>
      <c r="J68" s="8"/>
      <c r="K68" s="8"/>
      <c r="L68" s="8"/>
      <c r="M68" s="8"/>
      <c r="N68" s="8"/>
      <c r="O68" s="8"/>
      <c r="P68" s="8"/>
    </row>
    <row r="69" spans="2:16" ht="12.75">
      <c r="B69" s="20"/>
      <c r="C69" s="8" t="s">
        <v>28</v>
      </c>
      <c r="D69" s="8" t="s">
        <v>84</v>
      </c>
      <c r="E69" s="29">
        <f>SUM(E70)</f>
        <v>95</v>
      </c>
      <c r="F69" s="29">
        <f>SUM(F70)</f>
        <v>138</v>
      </c>
      <c r="G69" s="30"/>
      <c r="H69" s="29"/>
      <c r="I69" s="8"/>
      <c r="J69" s="8"/>
      <c r="K69" s="8"/>
      <c r="L69" s="8"/>
      <c r="M69" s="8"/>
      <c r="N69" s="8"/>
      <c r="O69" s="8"/>
      <c r="P69" s="8"/>
    </row>
    <row r="70" spans="2:16" ht="12.75">
      <c r="B70" s="20"/>
      <c r="C70" s="8"/>
      <c r="D70" s="8" t="s">
        <v>85</v>
      </c>
      <c r="E70" s="29">
        <v>95</v>
      </c>
      <c r="F70" s="29">
        <v>138</v>
      </c>
      <c r="G70" s="30"/>
      <c r="H70" s="29"/>
      <c r="I70" s="8"/>
      <c r="J70" s="8"/>
      <c r="K70" s="8"/>
      <c r="L70" s="8"/>
      <c r="M70" s="8"/>
      <c r="N70" s="8"/>
      <c r="O70" s="8"/>
      <c r="P70" s="8"/>
    </row>
    <row r="71" spans="2:16" ht="5.25" customHeight="1">
      <c r="B71" s="20"/>
      <c r="C71" s="8"/>
      <c r="D71" s="31"/>
      <c r="E71" s="29"/>
      <c r="F71" s="29"/>
      <c r="G71" s="30"/>
      <c r="H71" s="29"/>
      <c r="I71" s="8"/>
      <c r="J71" s="8"/>
      <c r="K71" s="8"/>
      <c r="L71" s="8"/>
      <c r="M71" s="8"/>
      <c r="N71" s="8"/>
      <c r="O71" s="8"/>
      <c r="P71" s="8"/>
    </row>
    <row r="72" spans="2:16" ht="12.75">
      <c r="B72" s="20"/>
      <c r="C72" s="8" t="s">
        <v>29</v>
      </c>
      <c r="D72" s="8" t="s">
        <v>30</v>
      </c>
      <c r="E72" s="29">
        <f>SUM(E73:E73)</f>
        <v>17027</v>
      </c>
      <c r="F72" s="29">
        <f>SUM(F73:F73)</f>
        <v>22495</v>
      </c>
      <c r="G72" s="30"/>
      <c r="H72" s="29"/>
      <c r="I72" s="8"/>
      <c r="J72" s="8"/>
      <c r="K72" s="8"/>
      <c r="L72" s="8"/>
      <c r="M72" s="8"/>
      <c r="N72" s="8"/>
      <c r="O72" s="8"/>
      <c r="P72" s="8"/>
    </row>
    <row r="73" spans="2:16" ht="12.75">
      <c r="B73" s="20"/>
      <c r="C73" s="8"/>
      <c r="D73" s="8" t="s">
        <v>33</v>
      </c>
      <c r="E73" s="29">
        <v>17027</v>
      </c>
      <c r="F73" s="29">
        <v>22495</v>
      </c>
      <c r="G73" s="30"/>
      <c r="H73" s="29"/>
      <c r="I73" s="8"/>
      <c r="J73" s="8"/>
      <c r="K73" s="8"/>
      <c r="L73" s="8"/>
      <c r="M73" s="8"/>
      <c r="N73" s="8"/>
      <c r="O73" s="8"/>
      <c r="P73" s="8"/>
    </row>
    <row r="74" spans="2:16" ht="5.25" customHeight="1">
      <c r="B74" s="20"/>
      <c r="C74" s="8"/>
      <c r="D74" s="31"/>
      <c r="E74" s="29"/>
      <c r="F74" s="29"/>
      <c r="G74" s="30"/>
      <c r="H74" s="29"/>
      <c r="I74" s="8"/>
      <c r="J74" s="8"/>
      <c r="K74" s="8"/>
      <c r="L74" s="8"/>
      <c r="M74" s="8"/>
      <c r="N74" s="8"/>
      <c r="O74" s="8"/>
      <c r="P74" s="8"/>
    </row>
    <row r="75" spans="2:16" ht="12.75">
      <c r="B75" s="20"/>
      <c r="C75" s="8" t="s">
        <v>34</v>
      </c>
      <c r="D75" s="8" t="s">
        <v>86</v>
      </c>
      <c r="E75" s="29">
        <f>SUM(E76:E77)</f>
        <v>975893</v>
      </c>
      <c r="F75" s="29">
        <f>SUM(F76:F77)</f>
        <v>990029</v>
      </c>
      <c r="G75" s="30"/>
      <c r="H75" s="29"/>
      <c r="I75" s="8"/>
      <c r="J75" s="8"/>
      <c r="K75" s="8"/>
      <c r="L75" s="8"/>
      <c r="M75" s="8"/>
      <c r="N75" s="8"/>
      <c r="O75" s="8"/>
      <c r="P75" s="8"/>
    </row>
    <row r="76" spans="2:16" ht="12.75">
      <c r="B76" s="20"/>
      <c r="C76" s="8"/>
      <c r="D76" s="8" t="s">
        <v>31</v>
      </c>
      <c r="E76" s="29">
        <v>126545</v>
      </c>
      <c r="F76" s="29">
        <v>126545</v>
      </c>
      <c r="G76" s="30"/>
      <c r="H76" s="29"/>
      <c r="I76" s="8"/>
      <c r="J76" s="8"/>
      <c r="K76" s="8"/>
      <c r="L76" s="8"/>
      <c r="M76" s="8"/>
      <c r="N76" s="8"/>
      <c r="O76" s="8"/>
      <c r="P76" s="8"/>
    </row>
    <row r="77" spans="2:16" ht="12.75">
      <c r="B77" s="20"/>
      <c r="C77" s="8"/>
      <c r="D77" s="8" t="s">
        <v>32</v>
      </c>
      <c r="E77" s="29">
        <v>849348</v>
      </c>
      <c r="F77" s="29">
        <v>863484</v>
      </c>
      <c r="G77" s="30"/>
      <c r="H77" s="29"/>
      <c r="I77" s="8"/>
      <c r="J77" s="8"/>
      <c r="K77" s="8"/>
      <c r="L77" s="8"/>
      <c r="M77" s="8"/>
      <c r="N77" s="8"/>
      <c r="O77" s="8"/>
      <c r="P77" s="8"/>
    </row>
    <row r="78" spans="2:16" ht="5.25" customHeight="1">
      <c r="B78" s="20"/>
      <c r="C78" s="8"/>
      <c r="D78" s="31"/>
      <c r="E78" s="29"/>
      <c r="F78" s="29"/>
      <c r="G78" s="30"/>
      <c r="H78" s="29"/>
      <c r="I78" s="8"/>
      <c r="J78" s="8"/>
      <c r="K78" s="8"/>
      <c r="L78" s="8"/>
      <c r="M78" s="8"/>
      <c r="N78" s="8"/>
      <c r="O78" s="8"/>
      <c r="P78" s="8"/>
    </row>
    <row r="79" spans="2:16" ht="12.75">
      <c r="B79" s="20"/>
      <c r="C79" s="8" t="s">
        <v>39</v>
      </c>
      <c r="D79" s="8" t="s">
        <v>35</v>
      </c>
      <c r="E79" s="29">
        <f>SUM(E80)</f>
        <v>7420850</v>
      </c>
      <c r="F79" s="29">
        <f>SUM(F80)</f>
        <v>4087345</v>
      </c>
      <c r="G79" s="30"/>
      <c r="H79" s="29"/>
      <c r="I79" s="8"/>
      <c r="J79" s="8"/>
      <c r="K79" s="8"/>
      <c r="L79" s="8"/>
      <c r="M79" s="8"/>
      <c r="N79" s="8"/>
      <c r="O79" s="8"/>
      <c r="P79" s="8"/>
    </row>
    <row r="80" spans="2:16" ht="12.75">
      <c r="B80" s="20"/>
      <c r="C80" s="8"/>
      <c r="D80" s="8" t="s">
        <v>87</v>
      </c>
      <c r="E80" s="29">
        <f>SUM(E81)</f>
        <v>7420850</v>
      </c>
      <c r="F80" s="29">
        <f>SUM(F81)</f>
        <v>4087345</v>
      </c>
      <c r="G80" s="30"/>
      <c r="H80" s="29"/>
      <c r="I80" s="8"/>
      <c r="J80" s="8"/>
      <c r="K80" s="8"/>
      <c r="L80" s="8"/>
      <c r="M80" s="8"/>
      <c r="N80" s="8"/>
      <c r="O80" s="8"/>
      <c r="P80" s="8"/>
    </row>
    <row r="81" spans="2:16" ht="12.75">
      <c r="B81" s="20"/>
      <c r="C81" s="8"/>
      <c r="D81" s="8" t="s">
        <v>88</v>
      </c>
      <c r="E81" s="29">
        <v>7420850</v>
      </c>
      <c r="F81" s="29">
        <v>4087345</v>
      </c>
      <c r="G81" s="30"/>
      <c r="H81" s="29"/>
      <c r="I81" s="8"/>
      <c r="J81" s="8"/>
      <c r="K81" s="8"/>
      <c r="L81" s="8"/>
      <c r="M81" s="8"/>
      <c r="N81" s="8"/>
      <c r="O81" s="8"/>
      <c r="P81" s="8"/>
    </row>
    <row r="82" spans="2:16" ht="5.25" customHeight="1">
      <c r="B82" s="20"/>
      <c r="C82" s="8"/>
      <c r="D82" s="31"/>
      <c r="E82" s="29"/>
      <c r="F82" s="29"/>
      <c r="G82" s="30"/>
      <c r="H82" s="29"/>
      <c r="I82" s="8"/>
      <c r="J82" s="8"/>
      <c r="K82" s="8"/>
      <c r="L82" s="8"/>
      <c r="M82" s="8"/>
      <c r="N82" s="8"/>
      <c r="O82" s="8"/>
      <c r="P82" s="8"/>
    </row>
    <row r="83" spans="2:16" ht="12.75">
      <c r="B83" s="20"/>
      <c r="C83" s="8" t="s">
        <v>47</v>
      </c>
      <c r="D83" s="8" t="s">
        <v>89</v>
      </c>
      <c r="E83" s="29">
        <f>SUM(E84)</f>
        <v>611</v>
      </c>
      <c r="F83" s="29">
        <f>SUM(F84)</f>
        <v>193</v>
      </c>
      <c r="G83" s="30"/>
      <c r="H83" s="29"/>
      <c r="I83" s="8"/>
      <c r="J83" s="8"/>
      <c r="K83" s="8"/>
      <c r="L83" s="8"/>
      <c r="M83" s="8"/>
      <c r="N83" s="8"/>
      <c r="O83" s="8"/>
      <c r="P83" s="8"/>
    </row>
    <row r="84" spans="2:16" ht="12.75">
      <c r="B84" s="20"/>
      <c r="C84" s="8"/>
      <c r="D84" s="8" t="s">
        <v>90</v>
      </c>
      <c r="E84" s="29">
        <v>611</v>
      </c>
      <c r="F84" s="29">
        <v>193</v>
      </c>
      <c r="G84" s="30"/>
      <c r="H84" s="29"/>
      <c r="I84" s="8"/>
      <c r="J84" s="8"/>
      <c r="K84" s="8"/>
      <c r="L84" s="8"/>
      <c r="M84" s="8"/>
      <c r="N84" s="8"/>
      <c r="O84" s="8"/>
      <c r="P84" s="8"/>
    </row>
    <row r="85" spans="2:16" ht="5.25" customHeight="1">
      <c r="B85" s="20"/>
      <c r="C85" s="8"/>
      <c r="D85" s="31"/>
      <c r="E85" s="29"/>
      <c r="F85" s="29"/>
      <c r="G85" s="30"/>
      <c r="H85" s="29"/>
      <c r="I85" s="8"/>
      <c r="J85" s="8"/>
      <c r="K85" s="8"/>
      <c r="L85" s="8"/>
      <c r="M85" s="8"/>
      <c r="N85" s="8"/>
      <c r="O85" s="8"/>
      <c r="P85" s="8"/>
    </row>
    <row r="86" spans="2:16" ht="12.75">
      <c r="B86" s="20"/>
      <c r="C86" s="8" t="s">
        <v>49</v>
      </c>
      <c r="D86" s="8" t="s">
        <v>91</v>
      </c>
      <c r="E86" s="29">
        <v>0</v>
      </c>
      <c r="F86" s="29">
        <v>0</v>
      </c>
      <c r="G86" s="30"/>
      <c r="H86" s="29"/>
      <c r="I86" s="8"/>
      <c r="J86" s="8"/>
      <c r="K86" s="8"/>
      <c r="L86" s="8"/>
      <c r="M86" s="8"/>
      <c r="N86" s="8"/>
      <c r="O86" s="8"/>
      <c r="P86" s="8"/>
    </row>
    <row r="87" spans="2:16" ht="5.25" customHeight="1">
      <c r="B87" s="20"/>
      <c r="C87" s="8"/>
      <c r="D87" s="31"/>
      <c r="E87" s="29"/>
      <c r="F87" s="29"/>
      <c r="G87" s="30"/>
      <c r="H87" s="29"/>
      <c r="I87" s="8"/>
      <c r="J87" s="8"/>
      <c r="K87" s="8"/>
      <c r="L87" s="8"/>
      <c r="M87" s="8"/>
      <c r="N87" s="8"/>
      <c r="O87" s="8"/>
      <c r="P87" s="8"/>
    </row>
    <row r="88" spans="2:16" ht="12.75">
      <c r="B88" s="34"/>
      <c r="C88" s="35" t="s">
        <v>36</v>
      </c>
      <c r="D88" s="35" t="s">
        <v>92</v>
      </c>
      <c r="E88" s="47">
        <f>SUM(E90,E93,E98,E104)</f>
        <v>11390227</v>
      </c>
      <c r="F88" s="47">
        <f>SUM(F90,F93,F98,F104)</f>
        <v>12587875</v>
      </c>
      <c r="G88" s="48"/>
      <c r="H88" s="32"/>
      <c r="I88" s="8"/>
      <c r="J88" s="8"/>
      <c r="K88" s="8"/>
      <c r="L88" s="8"/>
      <c r="M88" s="8"/>
      <c r="N88" s="8"/>
      <c r="O88" s="8"/>
      <c r="P88" s="8"/>
    </row>
    <row r="89" spans="2:16" ht="5.25" customHeight="1">
      <c r="B89" s="20"/>
      <c r="C89" s="8"/>
      <c r="D89" s="31"/>
      <c r="E89" s="29"/>
      <c r="F89" s="29"/>
      <c r="G89" s="30"/>
      <c r="H89" s="29"/>
      <c r="I89" s="8"/>
      <c r="J89" s="8"/>
      <c r="K89" s="8"/>
      <c r="L89" s="8"/>
      <c r="M89" s="8"/>
      <c r="N89" s="8"/>
      <c r="O89" s="8"/>
      <c r="P89" s="8"/>
    </row>
    <row r="90" spans="2:16" ht="12.75">
      <c r="B90" s="20"/>
      <c r="C90" s="8" t="s">
        <v>29</v>
      </c>
      <c r="D90" s="8" t="s">
        <v>37</v>
      </c>
      <c r="E90" s="29">
        <f>SUM(E91)</f>
        <v>1579</v>
      </c>
      <c r="F90" s="29">
        <f>SUM(F91)</f>
        <v>1579</v>
      </c>
      <c r="G90" s="30"/>
      <c r="H90" s="29"/>
      <c r="I90" s="8"/>
      <c r="J90" s="8"/>
      <c r="K90" s="8"/>
      <c r="L90" s="8"/>
      <c r="M90" s="8"/>
      <c r="N90" s="8"/>
      <c r="O90" s="8"/>
      <c r="P90" s="8"/>
    </row>
    <row r="91" spans="2:16" ht="12.75">
      <c r="B91" s="20"/>
      <c r="C91" s="8"/>
      <c r="D91" s="8" t="s">
        <v>93</v>
      </c>
      <c r="E91" s="29">
        <v>1579</v>
      </c>
      <c r="F91" s="29">
        <v>1579</v>
      </c>
      <c r="G91" s="30"/>
      <c r="H91" s="29"/>
      <c r="I91" s="8"/>
      <c r="J91" s="8"/>
      <c r="K91" s="8"/>
      <c r="L91" s="8"/>
      <c r="M91" s="8"/>
      <c r="N91" s="8"/>
      <c r="O91" s="8"/>
      <c r="P91" s="8"/>
    </row>
    <row r="92" spans="2:16" ht="5.25" customHeight="1">
      <c r="B92" s="20"/>
      <c r="C92" s="8"/>
      <c r="D92" s="8"/>
      <c r="E92" s="29"/>
      <c r="F92" s="29"/>
      <c r="G92" s="30"/>
      <c r="H92" s="29"/>
      <c r="I92" s="8"/>
      <c r="J92" s="8"/>
      <c r="K92" s="8"/>
      <c r="L92" s="8"/>
      <c r="M92" s="8"/>
      <c r="N92" s="8"/>
      <c r="O92" s="8"/>
      <c r="P92" s="8"/>
    </row>
    <row r="93" spans="2:16" ht="12.75">
      <c r="B93" s="20"/>
      <c r="C93" s="8" t="s">
        <v>34</v>
      </c>
      <c r="D93" s="8" t="s">
        <v>38</v>
      </c>
      <c r="E93" s="29">
        <f>SUM(E94)</f>
        <v>11254368</v>
      </c>
      <c r="F93" s="29">
        <f>SUM(F94)</f>
        <v>12470789</v>
      </c>
      <c r="G93" s="30"/>
      <c r="H93" s="29"/>
      <c r="I93" s="8"/>
      <c r="J93" s="8"/>
      <c r="K93" s="8"/>
      <c r="L93" s="8"/>
      <c r="M93" s="8"/>
      <c r="N93" s="8"/>
      <c r="O93" s="8"/>
      <c r="P93" s="8"/>
    </row>
    <row r="94" spans="2:16" ht="12.75">
      <c r="B94" s="20"/>
      <c r="C94" s="8"/>
      <c r="D94" s="8" t="s">
        <v>94</v>
      </c>
      <c r="E94" s="29">
        <f>SUM(E95:E96)</f>
        <v>11254368</v>
      </c>
      <c r="F94" s="29">
        <f>SUM(F95:F96)</f>
        <v>12470789</v>
      </c>
      <c r="G94" s="30"/>
      <c r="H94" s="29"/>
      <c r="I94" s="8"/>
      <c r="J94" s="8"/>
      <c r="K94" s="8"/>
      <c r="L94" s="8"/>
      <c r="M94" s="8"/>
      <c r="N94" s="8"/>
      <c r="O94" s="8"/>
      <c r="P94" s="8"/>
    </row>
    <row r="95" spans="2:16" ht="12.75">
      <c r="B95" s="20"/>
      <c r="C95" s="8"/>
      <c r="D95" s="8" t="s">
        <v>95</v>
      </c>
      <c r="E95" s="29">
        <v>10125947</v>
      </c>
      <c r="F95" s="29">
        <v>9779252</v>
      </c>
      <c r="G95" s="30"/>
      <c r="H95" s="29"/>
      <c r="I95" s="8"/>
      <c r="J95" s="8"/>
      <c r="K95" s="8"/>
      <c r="L95" s="8"/>
      <c r="M95" s="8"/>
      <c r="N95" s="8"/>
      <c r="O95" s="8"/>
      <c r="P95" s="8"/>
    </row>
    <row r="96" spans="2:16" ht="12.75">
      <c r="B96" s="20"/>
      <c r="C96" s="8"/>
      <c r="D96" s="8" t="s">
        <v>96</v>
      </c>
      <c r="E96" s="29">
        <v>1128421</v>
      </c>
      <c r="F96" s="29">
        <v>2691537</v>
      </c>
      <c r="G96" s="30"/>
      <c r="H96" s="29"/>
      <c r="I96" s="8"/>
      <c r="J96" s="8"/>
      <c r="K96" s="8"/>
      <c r="L96" s="8"/>
      <c r="M96" s="8"/>
      <c r="N96" s="8"/>
      <c r="O96" s="8"/>
      <c r="P96" s="8"/>
    </row>
    <row r="97" spans="2:16" ht="12.75">
      <c r="B97" s="20"/>
      <c r="C97" s="8"/>
      <c r="D97" s="8"/>
      <c r="E97" s="29"/>
      <c r="F97" s="29"/>
      <c r="G97" s="30"/>
      <c r="H97" s="29"/>
      <c r="I97" s="8"/>
      <c r="J97" s="8"/>
      <c r="K97" s="8"/>
      <c r="L97" s="8"/>
      <c r="M97" s="8"/>
      <c r="N97" s="8"/>
      <c r="O97" s="8"/>
      <c r="P97" s="8"/>
    </row>
    <row r="98" spans="2:16" ht="12.75">
      <c r="B98" s="20"/>
      <c r="C98" s="8" t="s">
        <v>39</v>
      </c>
      <c r="D98" s="8" t="s">
        <v>97</v>
      </c>
      <c r="E98" s="29">
        <f>SUM(E99:E101)</f>
        <v>126362</v>
      </c>
      <c r="F98" s="29">
        <f>SUM(F99:F101)</f>
        <v>99982</v>
      </c>
      <c r="G98" s="30"/>
      <c r="H98" s="29"/>
      <c r="I98" s="8"/>
      <c r="J98" s="8"/>
      <c r="K98" s="8"/>
      <c r="L98" s="8"/>
      <c r="M98" s="8"/>
      <c r="N98" s="8"/>
      <c r="O98" s="8"/>
      <c r="P98" s="8"/>
    </row>
    <row r="99" spans="2:16" ht="12.75">
      <c r="B99" s="20"/>
      <c r="C99" s="8"/>
      <c r="D99" s="8" t="s">
        <v>98</v>
      </c>
      <c r="E99" s="29">
        <v>90146</v>
      </c>
      <c r="F99" s="29">
        <v>85567</v>
      </c>
      <c r="G99" s="30"/>
      <c r="H99" s="29"/>
      <c r="I99" s="8"/>
      <c r="J99" s="8"/>
      <c r="K99" s="8"/>
      <c r="L99" s="8"/>
      <c r="M99" s="8"/>
      <c r="N99" s="8"/>
      <c r="O99" s="8"/>
      <c r="P99" s="8"/>
    </row>
    <row r="100" spans="2:16" ht="12.75">
      <c r="B100" s="20"/>
      <c r="C100" s="8"/>
      <c r="D100" s="8" t="s">
        <v>99</v>
      </c>
      <c r="E100" s="29">
        <v>31987</v>
      </c>
      <c r="F100" s="29">
        <v>11543</v>
      </c>
      <c r="G100" s="30"/>
      <c r="H100" s="29"/>
      <c r="I100" s="8"/>
      <c r="J100" s="8"/>
      <c r="K100" s="8"/>
      <c r="L100" s="8"/>
      <c r="M100" s="8"/>
      <c r="N100" s="8"/>
      <c r="O100" s="8"/>
      <c r="P100" s="8"/>
    </row>
    <row r="101" spans="2:16" ht="12.75">
      <c r="B101" s="20"/>
      <c r="C101" s="8"/>
      <c r="D101" s="8" t="s">
        <v>100</v>
      </c>
      <c r="E101" s="29">
        <v>4229</v>
      </c>
      <c r="F101" s="29">
        <v>2872</v>
      </c>
      <c r="G101" s="30"/>
      <c r="H101" s="29"/>
      <c r="I101" s="8"/>
      <c r="J101" s="8"/>
      <c r="K101" s="8"/>
      <c r="L101" s="8"/>
      <c r="M101" s="8"/>
      <c r="N101" s="8"/>
      <c r="O101" s="8"/>
      <c r="P101" s="8"/>
    </row>
    <row r="102" spans="2:16" ht="5.25" customHeight="1">
      <c r="B102" s="20"/>
      <c r="C102" s="8"/>
      <c r="D102" s="31"/>
      <c r="E102" s="29"/>
      <c r="F102" s="29"/>
      <c r="G102" s="30"/>
      <c r="H102" s="29"/>
      <c r="I102" s="8"/>
      <c r="J102" s="8"/>
      <c r="K102" s="8"/>
      <c r="L102" s="8"/>
      <c r="M102" s="8"/>
      <c r="N102" s="8"/>
      <c r="O102" s="8"/>
      <c r="P102" s="8"/>
    </row>
    <row r="103" spans="2:16" ht="5.25" customHeight="1">
      <c r="B103" s="20"/>
      <c r="C103" s="8"/>
      <c r="D103" s="31"/>
      <c r="E103" s="29"/>
      <c r="F103" s="29"/>
      <c r="G103" s="30"/>
      <c r="H103" s="29"/>
      <c r="I103" s="8"/>
      <c r="J103" s="8"/>
      <c r="K103" s="8"/>
      <c r="L103" s="8"/>
      <c r="M103" s="8"/>
      <c r="N103" s="8"/>
      <c r="O103" s="8"/>
      <c r="P103" s="8"/>
    </row>
    <row r="104" spans="2:16" ht="12.75">
      <c r="B104" s="20"/>
      <c r="C104" s="8" t="s">
        <v>47</v>
      </c>
      <c r="D104" s="8" t="s">
        <v>101</v>
      </c>
      <c r="E104" s="29">
        <v>7918</v>
      </c>
      <c r="F104" s="29">
        <v>15525</v>
      </c>
      <c r="G104" s="30"/>
      <c r="H104" s="29"/>
      <c r="I104" s="8"/>
      <c r="J104" s="8"/>
      <c r="K104" s="8"/>
      <c r="L104" s="8"/>
      <c r="M104" s="8"/>
      <c r="N104" s="8"/>
      <c r="O104" s="8"/>
      <c r="P104" s="8"/>
    </row>
    <row r="105" spans="2:16" ht="5.25" customHeight="1">
      <c r="B105" s="20"/>
      <c r="C105" s="8"/>
      <c r="D105" s="31"/>
      <c r="G105" s="30"/>
      <c r="H105" s="29"/>
      <c r="I105" s="8"/>
      <c r="J105" s="8"/>
      <c r="K105" s="8"/>
      <c r="L105" s="8"/>
      <c r="M105" s="8"/>
      <c r="N105" s="8"/>
      <c r="O105" s="8"/>
      <c r="P105" s="8"/>
    </row>
    <row r="106" spans="2:16" ht="12.75">
      <c r="B106" s="34"/>
      <c r="C106" s="35" t="s">
        <v>40</v>
      </c>
      <c r="D106" s="35" t="s">
        <v>102</v>
      </c>
      <c r="E106" s="47">
        <v>2235</v>
      </c>
      <c r="F106" s="47">
        <v>1497</v>
      </c>
      <c r="G106" s="48"/>
      <c r="H106" s="32"/>
      <c r="I106" s="8"/>
      <c r="J106" s="8"/>
      <c r="K106" s="8"/>
      <c r="L106" s="8"/>
      <c r="M106" s="8"/>
      <c r="N106" s="8"/>
      <c r="O106" s="8"/>
      <c r="P106" s="8"/>
    </row>
    <row r="107" spans="2:16" ht="12.75">
      <c r="B107" s="20"/>
      <c r="C107" s="8"/>
      <c r="D107" s="8"/>
      <c r="E107" s="21"/>
      <c r="F107" s="21"/>
      <c r="G107" s="22"/>
      <c r="H107" s="21"/>
      <c r="I107" s="8"/>
      <c r="J107" s="8"/>
      <c r="K107" s="8"/>
      <c r="L107" s="8"/>
      <c r="M107" s="8"/>
      <c r="N107" s="8"/>
      <c r="O107" s="8"/>
      <c r="P107" s="8"/>
    </row>
    <row r="108" spans="2:16" ht="12.75">
      <c r="B108" s="20"/>
      <c r="C108" s="31" t="s">
        <v>41</v>
      </c>
      <c r="D108" s="31"/>
      <c r="E108" s="26">
        <f>SUM(E110,E126,E130,)</f>
        <v>19806939</v>
      </c>
      <c r="F108" s="26">
        <f>SUM(F110,F126,F130,)</f>
        <v>17689572</v>
      </c>
      <c r="G108" s="27"/>
      <c r="H108" s="26"/>
      <c r="I108" s="8"/>
      <c r="J108" s="8"/>
      <c r="K108" s="8"/>
      <c r="L108" s="8"/>
      <c r="M108" s="8"/>
      <c r="N108" s="8"/>
      <c r="O108" s="8"/>
      <c r="P108" s="8"/>
    </row>
    <row r="109" spans="2:16" ht="12.75">
      <c r="B109" s="20"/>
      <c r="C109" s="8"/>
      <c r="D109" s="8"/>
      <c r="E109" s="21"/>
      <c r="F109" s="21"/>
      <c r="G109" s="22"/>
      <c r="H109" s="21"/>
      <c r="I109" s="8"/>
      <c r="J109" s="8"/>
      <c r="K109" s="8"/>
      <c r="L109" s="8"/>
      <c r="M109" s="8"/>
      <c r="N109" s="8"/>
      <c r="O109" s="8"/>
      <c r="P109" s="8"/>
    </row>
    <row r="110" spans="2:16" ht="12.75">
      <c r="B110" s="34"/>
      <c r="C110" s="35" t="s">
        <v>27</v>
      </c>
      <c r="D110" s="35" t="s">
        <v>42</v>
      </c>
      <c r="E110" s="47">
        <f>SUM(E112,E115,E117,E120,E122,E124)</f>
        <v>19327196</v>
      </c>
      <c r="F110" s="47">
        <f>SUM(F112,F115,F117,F120,F122,F124)</f>
        <v>17517041</v>
      </c>
      <c r="G110" s="48"/>
      <c r="H110" s="32"/>
      <c r="I110" s="8"/>
      <c r="J110" s="8"/>
      <c r="K110" s="8"/>
      <c r="L110" s="8"/>
      <c r="M110" s="8"/>
      <c r="N110" s="8"/>
      <c r="O110" s="8"/>
      <c r="P110" s="8"/>
    </row>
    <row r="111" spans="2:16" ht="5.25" customHeight="1">
      <c r="B111" s="20"/>
      <c r="C111" s="8"/>
      <c r="D111" s="31"/>
      <c r="E111" s="29"/>
      <c r="F111" s="29"/>
      <c r="G111" s="30"/>
      <c r="H111" s="29"/>
      <c r="I111" s="8"/>
      <c r="J111" s="8"/>
      <c r="K111" s="8"/>
      <c r="L111" s="8"/>
      <c r="M111" s="8"/>
      <c r="N111" s="8"/>
      <c r="O111" s="8"/>
      <c r="P111" s="8"/>
    </row>
    <row r="112" spans="2:16" ht="12.75">
      <c r="B112" s="20"/>
      <c r="C112" s="8" t="s">
        <v>28</v>
      </c>
      <c r="D112" s="8" t="s">
        <v>43</v>
      </c>
      <c r="E112" s="29">
        <f>SUM(E113)</f>
        <v>2901477</v>
      </c>
      <c r="F112" s="29">
        <f>SUM(F113)</f>
        <v>2901477</v>
      </c>
      <c r="G112" s="30"/>
      <c r="H112" s="29"/>
      <c r="I112" s="8"/>
      <c r="J112" s="8"/>
      <c r="K112" s="8"/>
      <c r="L112" s="8"/>
      <c r="M112" s="8"/>
      <c r="N112" s="8"/>
      <c r="O112" s="8"/>
      <c r="P112" s="8"/>
    </row>
    <row r="113" spans="2:16" ht="12.75">
      <c r="B113" s="20"/>
      <c r="C113" s="8"/>
      <c r="D113" s="8" t="s">
        <v>103</v>
      </c>
      <c r="E113" s="29">
        <v>2901477</v>
      </c>
      <c r="F113" s="29">
        <v>2901477</v>
      </c>
      <c r="G113" s="30"/>
      <c r="H113" s="29"/>
      <c r="I113" s="8"/>
      <c r="J113" s="8"/>
      <c r="K113" s="8"/>
      <c r="L113" s="8"/>
      <c r="M113" s="8"/>
      <c r="N113" s="8"/>
      <c r="O113" s="8"/>
      <c r="P113" s="8"/>
    </row>
    <row r="114" spans="2:16" ht="5.25" customHeight="1">
      <c r="B114" s="20"/>
      <c r="C114" s="8"/>
      <c r="D114" s="31"/>
      <c r="E114" s="29"/>
      <c r="F114" s="29"/>
      <c r="G114" s="30"/>
      <c r="H114" s="29"/>
      <c r="I114" s="8"/>
      <c r="J114" s="8"/>
      <c r="K114" s="8"/>
      <c r="L114" s="8"/>
      <c r="M114" s="8"/>
      <c r="N114" s="8"/>
      <c r="O114" s="8"/>
      <c r="P114" s="8"/>
    </row>
    <row r="115" spans="2:16" ht="12.75">
      <c r="B115" s="20"/>
      <c r="C115" s="8" t="s">
        <v>29</v>
      </c>
      <c r="D115" s="8" t="s">
        <v>44</v>
      </c>
      <c r="E115" s="29">
        <v>5071695</v>
      </c>
      <c r="F115" s="29">
        <v>5071695</v>
      </c>
      <c r="G115" s="30"/>
      <c r="H115" s="29"/>
      <c r="I115" s="8"/>
      <c r="J115" s="8"/>
      <c r="K115" s="8"/>
      <c r="L115" s="8"/>
      <c r="M115" s="8"/>
      <c r="N115" s="8"/>
      <c r="O115" s="8"/>
      <c r="P115" s="8"/>
    </row>
    <row r="116" spans="2:16" ht="5.25" customHeight="1">
      <c r="B116" s="20"/>
      <c r="C116" s="8"/>
      <c r="D116" s="31"/>
      <c r="E116" s="29"/>
      <c r="F116" s="29"/>
      <c r="G116" s="30"/>
      <c r="H116" s="29"/>
      <c r="I116" s="8"/>
      <c r="J116" s="8"/>
      <c r="K116" s="8"/>
      <c r="L116" s="8"/>
      <c r="M116" s="8"/>
      <c r="N116" s="8"/>
      <c r="O116" s="8"/>
      <c r="P116" s="8"/>
    </row>
    <row r="117" spans="2:16" ht="12.75">
      <c r="B117" s="20"/>
      <c r="C117" s="8" t="s">
        <v>34</v>
      </c>
      <c r="D117" s="8" t="s">
        <v>45</v>
      </c>
      <c r="E117" s="29">
        <f>SUM(E118:E118)</f>
        <v>5778139</v>
      </c>
      <c r="F117" s="29">
        <f>SUM(F118:F118)</f>
        <v>5778139</v>
      </c>
      <c r="G117" s="30"/>
      <c r="H117" s="29"/>
      <c r="I117" s="8"/>
      <c r="J117" s="8"/>
      <c r="K117" s="8"/>
      <c r="L117" s="8"/>
      <c r="M117" s="8"/>
      <c r="N117" s="8"/>
      <c r="O117" s="8"/>
      <c r="P117" s="8"/>
    </row>
    <row r="118" spans="2:16" ht="12.75">
      <c r="B118" s="20"/>
      <c r="C118" s="8"/>
      <c r="D118" s="8" t="s">
        <v>104</v>
      </c>
      <c r="E118" s="29">
        <v>5778139</v>
      </c>
      <c r="F118" s="29">
        <v>5778139</v>
      </c>
      <c r="G118" s="30"/>
      <c r="H118" s="29"/>
      <c r="I118" s="8"/>
      <c r="J118" s="8"/>
      <c r="K118" s="8"/>
      <c r="L118" s="8"/>
      <c r="M118" s="8"/>
      <c r="N118" s="8"/>
      <c r="O118" s="8"/>
      <c r="P118" s="8"/>
    </row>
    <row r="119" spans="2:16" ht="5.25" customHeight="1">
      <c r="B119" s="20"/>
      <c r="C119" s="8"/>
      <c r="D119" s="31"/>
      <c r="E119" s="29"/>
      <c r="F119" s="29"/>
      <c r="G119" s="30"/>
      <c r="H119" s="29"/>
      <c r="I119" s="8"/>
      <c r="J119" s="8"/>
      <c r="K119" s="8"/>
      <c r="L119" s="8"/>
      <c r="M119" s="8"/>
      <c r="N119" s="8"/>
      <c r="O119" s="8"/>
      <c r="P119" s="8"/>
    </row>
    <row r="120" spans="2:16" ht="12.75">
      <c r="B120" s="20"/>
      <c r="C120" s="8" t="s">
        <v>39</v>
      </c>
      <c r="D120" s="8" t="s">
        <v>105</v>
      </c>
      <c r="E120" s="29">
        <v>1758149</v>
      </c>
      <c r="F120" s="29">
        <v>461817</v>
      </c>
      <c r="G120" s="30"/>
      <c r="H120" s="29"/>
      <c r="I120" s="8"/>
      <c r="J120" s="8"/>
      <c r="K120" s="8"/>
      <c r="L120" s="8"/>
      <c r="M120" s="8"/>
      <c r="N120" s="8"/>
      <c r="O120" s="8"/>
      <c r="P120" s="8"/>
    </row>
    <row r="121" spans="2:16" ht="5.25" customHeight="1">
      <c r="B121" s="20"/>
      <c r="C121" s="8"/>
      <c r="D121" s="31"/>
      <c r="E121" s="29"/>
      <c r="F121" s="29"/>
      <c r="G121" s="30"/>
      <c r="H121" s="29"/>
      <c r="I121" s="8"/>
      <c r="J121" s="8"/>
      <c r="K121" s="8"/>
      <c r="L121" s="8"/>
      <c r="M121" s="8"/>
      <c r="N121" s="8"/>
      <c r="O121" s="8"/>
      <c r="P121" s="8"/>
    </row>
    <row r="122" spans="2:16" ht="12.75">
      <c r="B122" s="20"/>
      <c r="C122" s="8" t="s">
        <v>47</v>
      </c>
      <c r="D122" s="8" t="s">
        <v>46</v>
      </c>
      <c r="E122" s="29">
        <v>3303913</v>
      </c>
      <c r="F122" s="29">
        <v>2866905</v>
      </c>
      <c r="G122" s="30"/>
      <c r="H122" s="29"/>
      <c r="I122" s="8"/>
      <c r="J122" s="8"/>
      <c r="K122" s="8"/>
      <c r="L122" s="8"/>
      <c r="M122" s="8"/>
      <c r="N122" s="8"/>
      <c r="O122" s="8"/>
      <c r="P122" s="8"/>
    </row>
    <row r="123" spans="2:16" ht="5.25" customHeight="1">
      <c r="B123" s="20"/>
      <c r="C123" s="8"/>
      <c r="D123" s="31"/>
      <c r="E123" s="29"/>
      <c r="F123" s="29"/>
      <c r="G123" s="30"/>
      <c r="H123" s="29"/>
      <c r="I123" s="8"/>
      <c r="J123" s="8"/>
      <c r="K123" s="8"/>
      <c r="L123" s="8"/>
      <c r="M123" s="8"/>
      <c r="N123" s="8"/>
      <c r="O123" s="8"/>
      <c r="P123" s="8"/>
    </row>
    <row r="124" spans="2:16" ht="12.75">
      <c r="B124" s="20"/>
      <c r="C124" s="8" t="s">
        <v>49</v>
      </c>
      <c r="D124" s="8" t="s">
        <v>48</v>
      </c>
      <c r="E124" s="29">
        <v>513823</v>
      </c>
      <c r="F124" s="29">
        <v>437008</v>
      </c>
      <c r="G124" s="30"/>
      <c r="H124" s="29"/>
      <c r="I124" s="8"/>
      <c r="J124" s="8"/>
      <c r="K124" s="8"/>
      <c r="L124" s="8"/>
      <c r="M124" s="8"/>
      <c r="N124" s="8"/>
      <c r="O124" s="8"/>
      <c r="P124" s="8"/>
    </row>
    <row r="125" spans="2:16" ht="5.25" customHeight="1">
      <c r="B125" s="20"/>
      <c r="C125" s="8"/>
      <c r="D125" s="31"/>
      <c r="E125" s="29"/>
      <c r="F125" s="29"/>
      <c r="G125" s="30"/>
      <c r="H125" s="29"/>
      <c r="I125" s="8"/>
      <c r="J125" s="8"/>
      <c r="K125" s="8"/>
      <c r="L125" s="8"/>
      <c r="M125" s="8"/>
      <c r="N125" s="8"/>
      <c r="O125" s="8"/>
      <c r="P125" s="8"/>
    </row>
    <row r="126" spans="2:16" ht="12.75">
      <c r="B126" s="34"/>
      <c r="C126" s="35" t="s">
        <v>40</v>
      </c>
      <c r="D126" s="35" t="s">
        <v>106</v>
      </c>
      <c r="E126" s="47">
        <f>SUM(E128)</f>
        <v>447810</v>
      </c>
      <c r="F126" s="47">
        <f>SUM(F128)</f>
        <v>119816</v>
      </c>
      <c r="G126" s="48"/>
      <c r="H126" s="29"/>
      <c r="I126" s="8"/>
      <c r="J126" s="8"/>
      <c r="K126" s="8"/>
      <c r="L126" s="8"/>
      <c r="M126" s="8"/>
      <c r="N126" s="8"/>
      <c r="O126" s="8"/>
      <c r="P126" s="8"/>
    </row>
    <row r="127" spans="2:16" ht="5.25" customHeight="1">
      <c r="B127" s="20"/>
      <c r="C127" s="8"/>
      <c r="D127" s="31"/>
      <c r="E127" s="29"/>
      <c r="F127" s="29"/>
      <c r="G127" s="30"/>
      <c r="H127" s="29"/>
      <c r="I127" s="8"/>
      <c r="J127" s="8"/>
      <c r="K127" s="8"/>
      <c r="L127" s="8"/>
      <c r="M127" s="8"/>
      <c r="N127" s="8"/>
      <c r="O127" s="8"/>
      <c r="P127" s="8"/>
    </row>
    <row r="128" spans="2:16" ht="12.75">
      <c r="B128" s="20"/>
      <c r="C128" s="8" t="s">
        <v>34</v>
      </c>
      <c r="D128" s="8" t="s">
        <v>107</v>
      </c>
      <c r="E128" s="29">
        <v>447810</v>
      </c>
      <c r="F128" s="29">
        <v>119816</v>
      </c>
      <c r="G128" s="30"/>
      <c r="H128" s="29"/>
      <c r="I128" s="8"/>
      <c r="J128" s="8"/>
      <c r="K128" s="8"/>
      <c r="L128" s="8"/>
      <c r="M128" s="8"/>
      <c r="N128" s="8"/>
      <c r="O128" s="8"/>
      <c r="P128" s="8"/>
    </row>
    <row r="129" spans="2:16" ht="5.25" customHeight="1">
      <c r="B129" s="20"/>
      <c r="C129" s="8"/>
      <c r="D129" s="31"/>
      <c r="E129" s="29"/>
      <c r="F129" s="29"/>
      <c r="G129" s="30"/>
      <c r="H129" s="29"/>
      <c r="I129" s="8"/>
      <c r="J129" s="8"/>
      <c r="K129" s="8"/>
      <c r="L129" s="8"/>
      <c r="M129" s="8"/>
      <c r="N129" s="8"/>
      <c r="O129" s="8"/>
      <c r="P129" s="8"/>
    </row>
    <row r="130" spans="2:16" ht="12.75">
      <c r="B130" s="34"/>
      <c r="C130" s="35" t="s">
        <v>50</v>
      </c>
      <c r="D130" s="35" t="s">
        <v>108</v>
      </c>
      <c r="E130" s="47">
        <f>SUM(E132)</f>
        <v>31933</v>
      </c>
      <c r="F130" s="47">
        <f>SUM(F132)</f>
        <v>52715</v>
      </c>
      <c r="G130" s="48"/>
      <c r="H130" s="32"/>
      <c r="I130" s="8"/>
      <c r="J130" s="8"/>
      <c r="K130" s="8"/>
      <c r="L130" s="8"/>
      <c r="M130" s="8"/>
      <c r="N130" s="8"/>
      <c r="O130" s="8"/>
      <c r="P130" s="8"/>
    </row>
    <row r="131" spans="2:16" ht="5.25" customHeight="1">
      <c r="B131" s="20"/>
      <c r="C131" s="8"/>
      <c r="D131" s="31"/>
      <c r="E131" s="29"/>
      <c r="F131" s="29"/>
      <c r="G131" s="30"/>
      <c r="H131" s="29"/>
      <c r="I131" s="8"/>
      <c r="J131" s="8"/>
      <c r="K131" s="8"/>
      <c r="L131" s="8"/>
      <c r="M131" s="8"/>
      <c r="N131" s="8"/>
      <c r="O131" s="8"/>
      <c r="P131" s="8"/>
    </row>
    <row r="132" spans="2:16" ht="12.75">
      <c r="B132" s="20"/>
      <c r="C132" s="8" t="s">
        <v>34</v>
      </c>
      <c r="D132" s="8" t="s">
        <v>109</v>
      </c>
      <c r="E132" s="29">
        <f>SUM(E133:E136)</f>
        <v>31933</v>
      </c>
      <c r="F132" s="29">
        <f>SUM(F133:F136)</f>
        <v>52715</v>
      </c>
      <c r="G132" s="30"/>
      <c r="H132" s="29"/>
      <c r="I132" s="8"/>
      <c r="J132" s="8"/>
      <c r="K132" s="8"/>
      <c r="L132" s="8"/>
      <c r="M132" s="8"/>
      <c r="N132" s="8"/>
      <c r="O132" s="8"/>
      <c r="P132" s="8"/>
    </row>
    <row r="133" spans="2:16" ht="12.75">
      <c r="B133" s="20"/>
      <c r="C133" s="8"/>
      <c r="D133" s="8" t="s">
        <v>110</v>
      </c>
      <c r="E133" s="29">
        <v>3431</v>
      </c>
      <c r="F133" s="29">
        <v>0</v>
      </c>
      <c r="G133" s="30"/>
      <c r="H133" s="29"/>
      <c r="I133" s="8"/>
      <c r="J133" s="8"/>
      <c r="K133" s="8"/>
      <c r="L133" s="8"/>
      <c r="M133" s="8"/>
      <c r="N133" s="8"/>
      <c r="O133" s="8"/>
      <c r="P133" s="8"/>
    </row>
    <row r="134" spans="2:16" ht="12.75">
      <c r="B134" s="20"/>
      <c r="C134" s="8"/>
      <c r="D134" s="8" t="s">
        <v>111</v>
      </c>
      <c r="E134" s="29">
        <v>11318</v>
      </c>
      <c r="F134" s="29">
        <v>16103</v>
      </c>
      <c r="G134" s="30"/>
      <c r="H134" s="29"/>
      <c r="I134" s="8"/>
      <c r="J134" s="8"/>
      <c r="K134" s="8"/>
      <c r="L134" s="8"/>
      <c r="M134" s="8"/>
      <c r="N134" s="8"/>
      <c r="O134" s="8"/>
      <c r="P134" s="8"/>
    </row>
    <row r="135" spans="2:16" ht="12.75">
      <c r="B135" s="20"/>
      <c r="C135" s="8"/>
      <c r="D135" s="8" t="s">
        <v>112</v>
      </c>
      <c r="E135" s="29">
        <v>6454</v>
      </c>
      <c r="F135" s="29">
        <v>0</v>
      </c>
      <c r="G135" s="30"/>
      <c r="H135" s="29"/>
      <c r="I135" s="8"/>
      <c r="J135" s="8"/>
      <c r="K135" s="8"/>
      <c r="L135" s="8"/>
      <c r="M135" s="8"/>
      <c r="N135" s="8"/>
      <c r="O135" s="8"/>
      <c r="P135" s="8"/>
    </row>
    <row r="136" spans="2:16" ht="12.75">
      <c r="B136" s="20"/>
      <c r="C136" s="8"/>
      <c r="D136" s="8" t="s">
        <v>113</v>
      </c>
      <c r="E136" s="29">
        <v>10730</v>
      </c>
      <c r="F136" s="29">
        <v>36612</v>
      </c>
      <c r="G136" s="30"/>
      <c r="H136" s="29"/>
      <c r="I136" s="8"/>
      <c r="J136" s="8"/>
      <c r="K136" s="8"/>
      <c r="L136" s="8"/>
      <c r="M136" s="8"/>
      <c r="N136" s="8"/>
      <c r="O136" s="8"/>
      <c r="P136" s="8"/>
    </row>
    <row r="137" spans="2:16" ht="5.25" customHeight="1">
      <c r="B137" s="20"/>
      <c r="C137" s="8"/>
      <c r="D137" s="31"/>
      <c r="E137" s="29"/>
      <c r="F137" s="29"/>
      <c r="G137" s="30"/>
      <c r="H137" s="29"/>
      <c r="I137" s="8"/>
      <c r="J137" s="8"/>
      <c r="K137" s="8"/>
      <c r="L137" s="8"/>
      <c r="M137" s="8"/>
      <c r="N137" s="8"/>
      <c r="O137" s="8"/>
      <c r="P137" s="8"/>
    </row>
    <row r="138" spans="2:16" ht="5.25" customHeight="1" thickBot="1">
      <c r="B138" s="37"/>
      <c r="C138" s="38"/>
      <c r="D138" s="39"/>
      <c r="E138" s="40"/>
      <c r="F138" s="40"/>
      <c r="G138" s="41"/>
      <c r="H138" s="29"/>
      <c r="I138" s="8"/>
      <c r="J138" s="8"/>
      <c r="K138" s="8"/>
      <c r="L138" s="8"/>
      <c r="M138" s="8"/>
      <c r="N138" s="8"/>
      <c r="O138" s="8"/>
      <c r="P138" s="8"/>
    </row>
    <row r="139" spans="2:16" ht="15">
      <c r="B139" s="4" t="s">
        <v>173</v>
      </c>
      <c r="C139" s="5"/>
      <c r="D139" s="51"/>
      <c r="E139" s="51"/>
      <c r="F139" s="51"/>
      <c r="G139" s="52"/>
      <c r="H139" s="53"/>
      <c r="I139" s="8"/>
      <c r="J139" s="8"/>
      <c r="K139" s="8"/>
      <c r="L139" s="8"/>
      <c r="M139" s="8"/>
      <c r="N139" s="8"/>
      <c r="O139" s="8"/>
      <c r="P139" s="8"/>
    </row>
    <row r="140" spans="2:16" ht="15">
      <c r="B140" s="43"/>
      <c r="C140" s="12"/>
      <c r="D140" s="54"/>
      <c r="E140" s="55"/>
      <c r="F140" s="13" t="s">
        <v>177</v>
      </c>
      <c r="G140" s="56"/>
      <c r="H140" s="57"/>
      <c r="I140" s="58"/>
      <c r="J140" s="8"/>
      <c r="K140" s="8"/>
      <c r="L140" s="8"/>
      <c r="M140" s="8"/>
      <c r="N140" s="8"/>
      <c r="O140" s="8"/>
      <c r="P140" s="8"/>
    </row>
    <row r="141" spans="2:16" ht="5.25" customHeight="1">
      <c r="B141" s="20"/>
      <c r="C141" s="8"/>
      <c r="D141" s="17"/>
      <c r="E141" s="59"/>
      <c r="F141" s="17"/>
      <c r="G141" s="60"/>
      <c r="H141" s="17"/>
      <c r="I141" s="8"/>
      <c r="J141" s="8"/>
      <c r="K141" s="8"/>
      <c r="L141" s="8"/>
      <c r="M141" s="8"/>
      <c r="N141" s="8"/>
      <c r="O141" s="8"/>
      <c r="P141" s="8"/>
    </row>
    <row r="142" spans="2:16" ht="12.75">
      <c r="B142" s="20"/>
      <c r="C142" s="8"/>
      <c r="D142" s="8"/>
      <c r="E142" s="21">
        <v>39447</v>
      </c>
      <c r="F142" s="21">
        <v>39082</v>
      </c>
      <c r="G142" s="22"/>
      <c r="H142" s="21"/>
      <c r="I142" s="8"/>
      <c r="J142" s="8"/>
      <c r="K142" s="8"/>
      <c r="L142" s="8"/>
      <c r="M142" s="8"/>
      <c r="N142" s="8"/>
      <c r="O142" s="8"/>
      <c r="P142" s="8"/>
    </row>
    <row r="143" spans="2:16" ht="5.25" customHeight="1">
      <c r="B143" s="20"/>
      <c r="C143" s="8"/>
      <c r="D143" s="8"/>
      <c r="E143" s="21"/>
      <c r="F143" s="21"/>
      <c r="G143" s="22"/>
      <c r="H143" s="21"/>
      <c r="I143" s="8"/>
      <c r="J143" s="8"/>
      <c r="K143" s="8"/>
      <c r="L143" s="8"/>
      <c r="M143" s="8"/>
      <c r="N143" s="8"/>
      <c r="O143" s="8"/>
      <c r="P143" s="8"/>
    </row>
    <row r="144" spans="2:16" ht="12.75">
      <c r="B144" s="34"/>
      <c r="C144" s="61" t="s">
        <v>27</v>
      </c>
      <c r="D144" s="35" t="s">
        <v>114</v>
      </c>
      <c r="E144" s="62"/>
      <c r="F144" s="62"/>
      <c r="G144" s="63"/>
      <c r="H144" s="21"/>
      <c r="I144" s="8"/>
      <c r="J144" s="8"/>
      <c r="K144" s="8"/>
      <c r="L144" s="8"/>
      <c r="M144" s="8"/>
      <c r="N144" s="8"/>
      <c r="O144" s="8"/>
      <c r="P144" s="8"/>
    </row>
    <row r="145" spans="2:16" ht="12.75">
      <c r="B145" s="20"/>
      <c r="C145" s="31" t="s">
        <v>51</v>
      </c>
      <c r="D145" s="64" t="s">
        <v>115</v>
      </c>
      <c r="E145" s="26">
        <f>SUM(E146:E147)</f>
        <v>392194</v>
      </c>
      <c r="F145" s="26">
        <f>SUM(F146:F147)</f>
        <v>474624</v>
      </c>
      <c r="G145" s="27"/>
      <c r="H145" s="26"/>
      <c r="I145" s="8"/>
      <c r="J145" s="8"/>
      <c r="K145" s="8"/>
      <c r="L145" s="8"/>
      <c r="M145" s="8"/>
      <c r="N145" s="8"/>
      <c r="O145" s="8"/>
      <c r="P145" s="8"/>
    </row>
    <row r="146" spans="2:16" ht="12.75">
      <c r="B146" s="20"/>
      <c r="C146" s="8"/>
      <c r="D146" s="65" t="s">
        <v>116</v>
      </c>
      <c r="E146" s="29">
        <v>385702</v>
      </c>
      <c r="F146" s="29">
        <v>474624</v>
      </c>
      <c r="G146" s="30"/>
      <c r="H146" s="29"/>
      <c r="I146" s="8"/>
      <c r="J146" s="8"/>
      <c r="K146" s="8"/>
      <c r="L146" s="8"/>
      <c r="M146" s="8"/>
      <c r="N146" s="8"/>
      <c r="O146" s="8"/>
      <c r="P146" s="8"/>
    </row>
    <row r="147" spans="2:16" ht="12.75">
      <c r="B147" s="66"/>
      <c r="C147" s="67"/>
      <c r="D147" s="68" t="s">
        <v>117</v>
      </c>
      <c r="E147" s="69">
        <v>6492</v>
      </c>
      <c r="F147" s="69">
        <v>0</v>
      </c>
      <c r="G147" s="70"/>
      <c r="H147" s="29"/>
      <c r="I147" s="8"/>
      <c r="J147" s="8"/>
      <c r="K147" s="8"/>
      <c r="L147" s="8"/>
      <c r="M147" s="8"/>
      <c r="N147" s="8"/>
      <c r="O147" s="8"/>
      <c r="P147" s="8"/>
    </row>
    <row r="148" spans="2:16" ht="12.75">
      <c r="B148" s="20"/>
      <c r="C148" s="31" t="s">
        <v>52</v>
      </c>
      <c r="D148" s="64" t="s">
        <v>118</v>
      </c>
      <c r="E148" s="26">
        <f>SUM(E149:E152)</f>
        <v>-595518</v>
      </c>
      <c r="F148" s="26">
        <f>SUM(F149:F152)</f>
        <v>-611522</v>
      </c>
      <c r="G148" s="27"/>
      <c r="H148" s="26"/>
      <c r="I148" s="8"/>
      <c r="J148" s="8"/>
      <c r="K148" s="8"/>
      <c r="L148" s="8"/>
      <c r="M148" s="8"/>
      <c r="N148" s="8"/>
      <c r="O148" s="8"/>
      <c r="P148" s="8"/>
    </row>
    <row r="149" spans="2:16" ht="12.75">
      <c r="B149" s="20"/>
      <c r="C149" s="8"/>
      <c r="D149" s="65" t="s">
        <v>119</v>
      </c>
      <c r="E149" s="29">
        <v>-265161</v>
      </c>
      <c r="F149" s="29">
        <v>-264884</v>
      </c>
      <c r="G149" s="30"/>
      <c r="H149" s="29"/>
      <c r="I149" s="8"/>
      <c r="J149" s="8"/>
      <c r="K149" s="8"/>
      <c r="L149" s="8"/>
      <c r="M149" s="8"/>
      <c r="N149" s="8"/>
      <c r="O149" s="8"/>
      <c r="P149" s="8"/>
    </row>
    <row r="150" spans="2:16" ht="12.75">
      <c r="B150" s="20"/>
      <c r="C150" s="8"/>
      <c r="D150" s="65" t="s">
        <v>120</v>
      </c>
      <c r="E150" s="29">
        <v>-82281</v>
      </c>
      <c r="F150" s="29">
        <v>-125726</v>
      </c>
      <c r="G150" s="30"/>
      <c r="H150" s="29"/>
      <c r="I150" s="8"/>
      <c r="J150" s="8"/>
      <c r="K150" s="8"/>
      <c r="L150" s="8"/>
      <c r="M150" s="8"/>
      <c r="N150" s="8"/>
      <c r="O150" s="8"/>
      <c r="P150" s="8"/>
    </row>
    <row r="151" spans="2:16" ht="12.75">
      <c r="B151" s="20"/>
      <c r="C151" s="8"/>
      <c r="D151" s="65" t="s">
        <v>121</v>
      </c>
      <c r="E151" s="29">
        <v>-245876</v>
      </c>
      <c r="F151" s="29">
        <v>-220193</v>
      </c>
      <c r="G151" s="30"/>
      <c r="H151" s="29"/>
      <c r="I151" s="8"/>
      <c r="J151" s="8"/>
      <c r="K151" s="8"/>
      <c r="L151" s="8"/>
      <c r="M151" s="8"/>
      <c r="N151" s="8"/>
      <c r="O151" s="8"/>
      <c r="P151" s="8"/>
    </row>
    <row r="152" spans="2:16" ht="12.75">
      <c r="B152" s="66"/>
      <c r="C152" s="67"/>
      <c r="D152" s="68" t="s">
        <v>122</v>
      </c>
      <c r="E152" s="69">
        <v>-2200</v>
      </c>
      <c r="F152" s="69">
        <v>-719</v>
      </c>
      <c r="G152" s="70"/>
      <c r="H152" s="29"/>
      <c r="I152" s="8"/>
      <c r="J152" s="8"/>
      <c r="K152" s="8"/>
      <c r="L152" s="8"/>
      <c r="M152" s="8"/>
      <c r="N152" s="8"/>
      <c r="O152" s="8"/>
      <c r="P152" s="8"/>
    </row>
    <row r="153" spans="2:16" ht="12.75">
      <c r="B153" s="20"/>
      <c r="C153" s="31" t="s">
        <v>53</v>
      </c>
      <c r="D153" s="64" t="s">
        <v>124</v>
      </c>
      <c r="E153" s="26"/>
      <c r="F153" s="26"/>
      <c r="G153" s="27"/>
      <c r="H153" s="26"/>
      <c r="I153" s="8"/>
      <c r="J153" s="8"/>
      <c r="K153" s="8"/>
      <c r="L153" s="8"/>
      <c r="M153" s="8"/>
      <c r="N153" s="8"/>
      <c r="O153" s="8"/>
      <c r="P153" s="8"/>
    </row>
    <row r="154" spans="2:16" ht="12.75">
      <c r="B154" s="66"/>
      <c r="C154" s="72"/>
      <c r="D154" s="73" t="s">
        <v>123</v>
      </c>
      <c r="E154" s="26">
        <f>SUM(E145,E148)</f>
        <v>-203324</v>
      </c>
      <c r="F154" s="26">
        <f>SUM(F145,F148)</f>
        <v>-136898</v>
      </c>
      <c r="G154" s="27"/>
      <c r="H154" s="26"/>
      <c r="I154" s="8"/>
      <c r="J154" s="8"/>
      <c r="K154" s="8"/>
      <c r="L154" s="8"/>
      <c r="M154" s="8"/>
      <c r="N154" s="8"/>
      <c r="O154" s="8"/>
      <c r="P154" s="8"/>
    </row>
    <row r="155" spans="2:16" ht="12.75">
      <c r="B155" s="20"/>
      <c r="C155" s="31" t="s">
        <v>36</v>
      </c>
      <c r="D155" s="64" t="s">
        <v>161</v>
      </c>
      <c r="E155" s="62"/>
      <c r="F155" s="62"/>
      <c r="G155" s="63"/>
      <c r="H155" s="21"/>
      <c r="I155" s="8"/>
      <c r="J155" s="8"/>
      <c r="K155" s="8"/>
      <c r="L155" s="8"/>
      <c r="M155" s="8"/>
      <c r="N155" s="8"/>
      <c r="O155" s="8"/>
      <c r="P155" s="8"/>
    </row>
    <row r="156" spans="2:16" ht="12.75">
      <c r="B156" s="49"/>
      <c r="C156" s="50" t="s">
        <v>51</v>
      </c>
      <c r="D156" s="71" t="s">
        <v>125</v>
      </c>
      <c r="E156" s="26">
        <f>SUM(E157:E160)</f>
        <v>6736976</v>
      </c>
      <c r="F156" s="26">
        <f>SUM(F157:F160)</f>
        <v>10402090</v>
      </c>
      <c r="G156" s="27"/>
      <c r="H156" s="26"/>
      <c r="I156" s="8"/>
      <c r="J156" s="8"/>
      <c r="K156" s="8"/>
      <c r="L156" s="8"/>
      <c r="M156" s="8"/>
      <c r="N156" s="8"/>
      <c r="O156" s="8"/>
      <c r="P156" s="8"/>
    </row>
    <row r="157" spans="2:16" ht="12.75">
      <c r="B157" s="20"/>
      <c r="C157" s="8"/>
      <c r="D157" s="65" t="s">
        <v>181</v>
      </c>
      <c r="E157" s="29">
        <v>454372</v>
      </c>
      <c r="F157" s="29">
        <v>440068</v>
      </c>
      <c r="G157" s="30"/>
      <c r="H157" s="29"/>
      <c r="I157" s="8"/>
      <c r="J157" s="8"/>
      <c r="K157" s="8"/>
      <c r="L157" s="8"/>
      <c r="M157" s="8"/>
      <c r="N157" s="8"/>
      <c r="O157" s="8"/>
      <c r="P157" s="8"/>
    </row>
    <row r="158" spans="2:16" ht="12.75">
      <c r="B158" s="20"/>
      <c r="C158" s="8"/>
      <c r="D158" s="65" t="s">
        <v>182</v>
      </c>
      <c r="E158" s="29"/>
      <c r="F158" s="29"/>
      <c r="G158" s="30"/>
      <c r="H158" s="29"/>
      <c r="I158" s="8"/>
      <c r="J158" s="8"/>
      <c r="K158" s="8"/>
      <c r="L158" s="8"/>
      <c r="M158" s="8"/>
      <c r="N158" s="8"/>
      <c r="O158" s="8"/>
      <c r="P158" s="8"/>
    </row>
    <row r="159" spans="2:16" ht="12.75">
      <c r="B159" s="20"/>
      <c r="C159" s="8"/>
      <c r="D159" s="65" t="s">
        <v>126</v>
      </c>
      <c r="E159" s="29">
        <v>642625</v>
      </c>
      <c r="F159" s="29">
        <v>5124741</v>
      </c>
      <c r="G159" s="30"/>
      <c r="H159" s="29"/>
      <c r="I159" s="8"/>
      <c r="J159" s="8"/>
      <c r="K159" s="8"/>
      <c r="L159" s="8"/>
      <c r="M159" s="8"/>
      <c r="N159" s="8"/>
      <c r="O159" s="8"/>
      <c r="P159" s="8"/>
    </row>
    <row r="160" spans="2:16" ht="12.75">
      <c r="B160" s="20"/>
      <c r="C160" s="8"/>
      <c r="D160" s="65" t="s">
        <v>127</v>
      </c>
      <c r="E160" s="69">
        <v>5639979</v>
      </c>
      <c r="F160" s="69">
        <v>4837281</v>
      </c>
      <c r="G160" s="70"/>
      <c r="H160" s="29"/>
      <c r="I160" s="8"/>
      <c r="J160" s="8"/>
      <c r="K160" s="8"/>
      <c r="L160" s="8"/>
      <c r="M160" s="8"/>
      <c r="N160" s="8"/>
      <c r="O160" s="8"/>
      <c r="P160" s="8"/>
    </row>
    <row r="161" spans="2:16" ht="12.75">
      <c r="B161" s="49"/>
      <c r="C161" s="50" t="s">
        <v>52</v>
      </c>
      <c r="D161" s="71" t="s">
        <v>128</v>
      </c>
      <c r="E161" s="26">
        <f>SUM(E162:E164)</f>
        <v>-6540965</v>
      </c>
      <c r="F161" s="26">
        <f>SUM(F162:F164)</f>
        <v>-10252777</v>
      </c>
      <c r="G161" s="27"/>
      <c r="H161" s="26"/>
      <c r="I161" s="8"/>
      <c r="J161" s="8"/>
      <c r="K161" s="8"/>
      <c r="L161" s="8"/>
      <c r="M161" s="8"/>
      <c r="N161" s="8"/>
      <c r="O161" s="8"/>
      <c r="P161" s="8"/>
    </row>
    <row r="162" spans="2:16" ht="12.75">
      <c r="B162" s="20"/>
      <c r="C162" s="8"/>
      <c r="D162" s="65" t="s">
        <v>129</v>
      </c>
      <c r="E162" s="29">
        <v>-3900</v>
      </c>
      <c r="F162" s="29">
        <v>-15669</v>
      </c>
      <c r="G162" s="30"/>
      <c r="H162" s="29"/>
      <c r="I162" s="8"/>
      <c r="J162" s="8"/>
      <c r="K162" s="8"/>
      <c r="L162" s="8"/>
      <c r="M162" s="8"/>
      <c r="N162" s="8"/>
      <c r="O162" s="8"/>
      <c r="P162" s="8"/>
    </row>
    <row r="163" spans="2:16" ht="12.75">
      <c r="B163" s="20"/>
      <c r="C163" s="8"/>
      <c r="D163" s="65" t="s">
        <v>130</v>
      </c>
      <c r="E163" s="29">
        <v>-750</v>
      </c>
      <c r="F163" s="29">
        <v>-1749375</v>
      </c>
      <c r="G163" s="30"/>
      <c r="H163" s="29"/>
      <c r="I163" s="8"/>
      <c r="J163" s="8"/>
      <c r="K163" s="8"/>
      <c r="L163" s="8"/>
      <c r="M163" s="8"/>
      <c r="N163" s="8"/>
      <c r="O163" s="8"/>
      <c r="P163" s="8"/>
    </row>
    <row r="164" spans="2:16" ht="12.75">
      <c r="B164" s="66"/>
      <c r="C164" s="67"/>
      <c r="D164" s="68" t="s">
        <v>131</v>
      </c>
      <c r="E164" s="69">
        <v>-6536315</v>
      </c>
      <c r="F164" s="69">
        <v>-8487733</v>
      </c>
      <c r="G164" s="70"/>
      <c r="H164" s="29"/>
      <c r="I164" s="8"/>
      <c r="J164" s="8"/>
      <c r="K164" s="8"/>
      <c r="L164" s="8"/>
      <c r="M164" s="8"/>
      <c r="N164" s="8"/>
      <c r="O164" s="8"/>
      <c r="P164" s="8"/>
    </row>
    <row r="165" spans="2:16" ht="12.75">
      <c r="B165" s="126"/>
      <c r="C165" s="31" t="s">
        <v>53</v>
      </c>
      <c r="D165" s="64" t="s">
        <v>132</v>
      </c>
      <c r="E165" s="26"/>
      <c r="F165" s="26"/>
      <c r="G165" s="27"/>
      <c r="H165" s="26"/>
      <c r="I165" s="31"/>
      <c r="J165" s="8"/>
      <c r="K165" s="8"/>
      <c r="L165" s="8"/>
      <c r="M165" s="8"/>
      <c r="N165" s="8"/>
      <c r="O165" s="8"/>
      <c r="P165" s="8"/>
    </row>
    <row r="166" spans="2:16" ht="12.75">
      <c r="B166" s="74"/>
      <c r="C166" s="72"/>
      <c r="D166" s="73" t="s">
        <v>133</v>
      </c>
      <c r="E166" s="26">
        <f>SUM(E156,E161)</f>
        <v>196011</v>
      </c>
      <c r="F166" s="26">
        <f>SUM(F156,F161)</f>
        <v>149313</v>
      </c>
      <c r="G166" s="27"/>
      <c r="H166" s="26"/>
      <c r="I166" s="31"/>
      <c r="J166" s="8"/>
      <c r="K166" s="8"/>
      <c r="L166" s="8"/>
      <c r="M166" s="8"/>
      <c r="N166" s="8"/>
      <c r="O166" s="8"/>
      <c r="P166" s="8"/>
    </row>
    <row r="167" spans="2:16" ht="12.75">
      <c r="B167" s="75"/>
      <c r="C167" s="35" t="s">
        <v>40</v>
      </c>
      <c r="D167" s="76" t="s">
        <v>54</v>
      </c>
      <c r="E167" s="138">
        <v>0</v>
      </c>
      <c r="F167" s="138">
        <v>0</v>
      </c>
      <c r="G167" s="63"/>
      <c r="H167" s="21"/>
      <c r="I167" s="31"/>
      <c r="J167" s="8"/>
      <c r="K167" s="8"/>
      <c r="L167" s="8"/>
      <c r="M167" s="8"/>
      <c r="N167" s="8"/>
      <c r="O167" s="8"/>
      <c r="P167" s="8"/>
    </row>
    <row r="168" spans="2:16" ht="12.75">
      <c r="B168" s="34"/>
      <c r="C168" s="35" t="s">
        <v>55</v>
      </c>
      <c r="D168" s="76" t="s">
        <v>134</v>
      </c>
      <c r="E168" s="77">
        <v>7918</v>
      </c>
      <c r="F168" s="77">
        <v>15524</v>
      </c>
      <c r="G168" s="78"/>
      <c r="H168" s="79"/>
      <c r="I168" s="8"/>
      <c r="J168" s="8"/>
      <c r="K168" s="8"/>
      <c r="L168" s="8"/>
      <c r="M168" s="8"/>
      <c r="N168" s="8"/>
      <c r="O168" s="8"/>
      <c r="P168" s="8"/>
    </row>
    <row r="169" spans="2:16" ht="12.75">
      <c r="B169" s="49"/>
      <c r="C169" s="50" t="s">
        <v>56</v>
      </c>
      <c r="D169" s="71" t="s">
        <v>135</v>
      </c>
      <c r="E169" s="80">
        <f>SUM(E154,E166,E167)</f>
        <v>-7313</v>
      </c>
      <c r="F169" s="80">
        <f>SUM(F154,F166,F167)</f>
        <v>12415</v>
      </c>
      <c r="G169" s="81"/>
      <c r="H169" s="79"/>
      <c r="I169" s="8"/>
      <c r="J169" s="8"/>
      <c r="K169" s="8"/>
      <c r="L169" s="8"/>
      <c r="M169" s="8"/>
      <c r="N169" s="8"/>
      <c r="O169" s="8"/>
      <c r="P169" s="8"/>
    </row>
    <row r="170" spans="2:16" ht="12.75">
      <c r="B170" s="20"/>
      <c r="C170" s="82" t="s">
        <v>57</v>
      </c>
      <c r="D170" s="64" t="s">
        <v>136</v>
      </c>
      <c r="E170" s="79">
        <f>SUM(E168,-E169)</f>
        <v>15231</v>
      </c>
      <c r="F170" s="79">
        <f>SUM(F168,-F169)</f>
        <v>3109</v>
      </c>
      <c r="G170" s="83"/>
      <c r="H170" s="79"/>
      <c r="I170" s="8"/>
      <c r="J170" s="8"/>
      <c r="K170" s="8"/>
      <c r="L170" s="8"/>
      <c r="M170" s="8"/>
      <c r="N170" s="8"/>
      <c r="O170" s="8"/>
      <c r="P170" s="8"/>
    </row>
    <row r="171" spans="2:256" s="84" customFormat="1" ht="8.25" customHeight="1" thickBot="1">
      <c r="B171" s="37"/>
      <c r="C171" s="38"/>
      <c r="D171" s="85"/>
      <c r="E171" s="38"/>
      <c r="F171" s="38"/>
      <c r="G171" s="86"/>
      <c r="H171" s="38"/>
      <c r="I171" s="38"/>
      <c r="J171" s="8"/>
      <c r="K171" s="8"/>
      <c r="L171" s="8"/>
      <c r="M171" s="8"/>
      <c r="N171" s="8"/>
      <c r="O171" s="8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2:15" ht="12" customHeight="1">
      <c r="B172" s="87"/>
      <c r="C172" s="5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2"/>
      <c r="O172" s="8"/>
    </row>
    <row r="173" spans="2:15" ht="12" customHeight="1">
      <c r="B173" s="43"/>
      <c r="C173" s="12"/>
      <c r="D173" s="54" t="s">
        <v>183</v>
      </c>
      <c r="E173" s="55"/>
      <c r="F173" s="55"/>
      <c r="G173" s="55"/>
      <c r="H173" s="55"/>
      <c r="I173" s="55"/>
      <c r="J173" s="55"/>
      <c r="K173" s="55"/>
      <c r="L173" s="13"/>
      <c r="M173" s="13" t="s">
        <v>177</v>
      </c>
      <c r="N173" s="88"/>
      <c r="O173" s="8"/>
    </row>
    <row r="174" spans="2:21" ht="25.5" customHeight="1">
      <c r="B174" s="89"/>
      <c r="C174" s="8"/>
      <c r="D174" s="90"/>
      <c r="E174" s="130" t="s">
        <v>138</v>
      </c>
      <c r="F174" s="129" t="s">
        <v>139</v>
      </c>
      <c r="G174" s="127"/>
      <c r="H174" s="91" t="s">
        <v>140</v>
      </c>
      <c r="I174" s="67"/>
      <c r="J174" s="128" t="s">
        <v>142</v>
      </c>
      <c r="K174" s="92" t="s">
        <v>143</v>
      </c>
      <c r="L174" s="128" t="s">
        <v>145</v>
      </c>
      <c r="M174" s="131" t="s">
        <v>58</v>
      </c>
      <c r="N174" s="98"/>
      <c r="O174" s="8"/>
      <c r="R174" s="94"/>
      <c r="S174" s="94"/>
      <c r="T174" s="94"/>
      <c r="U174" s="95"/>
    </row>
    <row r="175" spans="2:21" ht="25.5" customHeight="1">
      <c r="B175" s="89"/>
      <c r="C175" s="8"/>
      <c r="D175" s="90"/>
      <c r="E175" s="91" t="s">
        <v>137</v>
      </c>
      <c r="F175" s="68"/>
      <c r="G175" s="67"/>
      <c r="H175" s="91" t="s">
        <v>141</v>
      </c>
      <c r="I175" s="67"/>
      <c r="J175" s="92"/>
      <c r="K175" s="92" t="s">
        <v>144</v>
      </c>
      <c r="L175" s="92"/>
      <c r="M175" s="93"/>
      <c r="N175" s="132"/>
      <c r="O175" s="8"/>
      <c r="R175" s="94"/>
      <c r="S175" s="94"/>
      <c r="T175" s="94"/>
      <c r="U175" s="95"/>
    </row>
    <row r="176" spans="2:21" ht="12.75">
      <c r="B176" s="89"/>
      <c r="C176" s="8"/>
      <c r="D176" s="90"/>
      <c r="E176" s="96"/>
      <c r="F176" s="8"/>
      <c r="G176" s="8"/>
      <c r="H176" s="97"/>
      <c r="I176" s="8"/>
      <c r="J176" s="97"/>
      <c r="K176" s="97"/>
      <c r="L176" s="97"/>
      <c r="M176" s="24"/>
      <c r="N176" s="101"/>
      <c r="O176" s="8"/>
      <c r="R176" s="94"/>
      <c r="S176" s="94"/>
      <c r="T176" s="94"/>
      <c r="U176" s="95"/>
    </row>
    <row r="177" spans="2:21" s="36" customFormat="1" ht="12" customHeight="1">
      <c r="B177" s="99"/>
      <c r="C177" s="31" t="s">
        <v>27</v>
      </c>
      <c r="D177" s="31" t="s">
        <v>184</v>
      </c>
      <c r="E177" s="100">
        <v>2901477</v>
      </c>
      <c r="F177" s="32">
        <v>5071695</v>
      </c>
      <c r="G177" s="32"/>
      <c r="H177" s="32">
        <v>5778139</v>
      </c>
      <c r="I177" s="32"/>
      <c r="J177" s="79">
        <v>461817</v>
      </c>
      <c r="K177" s="32">
        <v>2866905</v>
      </c>
      <c r="L177" s="79">
        <v>437008</v>
      </c>
      <c r="M177" s="32">
        <f>SUM(D177:L177)</f>
        <v>17517041</v>
      </c>
      <c r="N177" s="101"/>
      <c r="O177" s="8"/>
      <c r="P177" s="1"/>
      <c r="Q177" s="1"/>
      <c r="R177" s="102"/>
      <c r="S177" s="102"/>
      <c r="T177" s="102"/>
      <c r="U177" s="102"/>
    </row>
    <row r="178" spans="2:21" ht="3.75" customHeight="1">
      <c r="B178" s="89"/>
      <c r="E178" s="103"/>
      <c r="F178" s="29"/>
      <c r="G178" s="104"/>
      <c r="H178" s="104"/>
      <c r="I178" s="104"/>
      <c r="J178" s="104"/>
      <c r="K178" s="104"/>
      <c r="L178" s="104"/>
      <c r="M178" s="32"/>
      <c r="N178" s="18"/>
      <c r="O178" s="8"/>
      <c r="R178" s="102"/>
      <c r="S178" s="102"/>
      <c r="T178" s="102"/>
      <c r="U178" s="95"/>
    </row>
    <row r="179" spans="2:21" ht="12" customHeight="1">
      <c r="B179" s="89"/>
      <c r="C179" s="31" t="s">
        <v>36</v>
      </c>
      <c r="D179" s="31" t="s">
        <v>59</v>
      </c>
      <c r="E179" s="105"/>
      <c r="F179" s="79"/>
      <c r="G179" s="79"/>
      <c r="H179" s="79"/>
      <c r="I179" s="104"/>
      <c r="J179" s="79"/>
      <c r="K179" s="79"/>
      <c r="L179" s="79"/>
      <c r="M179" s="79"/>
      <c r="N179" s="18"/>
      <c r="O179" s="8"/>
      <c r="R179" s="95"/>
      <c r="S179" s="95"/>
      <c r="T179" s="95"/>
      <c r="U179" s="95"/>
    </row>
    <row r="180" spans="2:21" ht="12" customHeight="1">
      <c r="B180" s="89"/>
      <c r="C180" s="8" t="s">
        <v>146</v>
      </c>
      <c r="D180" s="8" t="s">
        <v>185</v>
      </c>
      <c r="E180" s="105" t="s">
        <v>60</v>
      </c>
      <c r="F180" s="79" t="s">
        <v>60</v>
      </c>
      <c r="G180" s="79"/>
      <c r="H180" s="79" t="s">
        <v>60</v>
      </c>
      <c r="I180" s="104"/>
      <c r="J180" s="79" t="s">
        <v>60</v>
      </c>
      <c r="K180" s="79" t="s">
        <v>60</v>
      </c>
      <c r="L180" s="106">
        <v>513823</v>
      </c>
      <c r="M180" s="32">
        <f>SUM(D180:L180)</f>
        <v>513823</v>
      </c>
      <c r="N180" s="18"/>
      <c r="O180" s="8"/>
      <c r="R180" s="95"/>
      <c r="S180" s="95"/>
      <c r="T180" s="95"/>
      <c r="U180" s="95"/>
    </row>
    <row r="181" spans="2:21" ht="12" customHeight="1">
      <c r="B181" s="89"/>
      <c r="C181" s="8" t="s">
        <v>63</v>
      </c>
      <c r="D181" s="8" t="s">
        <v>150</v>
      </c>
      <c r="E181" s="105" t="s">
        <v>60</v>
      </c>
      <c r="F181" s="79" t="s">
        <v>60</v>
      </c>
      <c r="G181" s="79"/>
      <c r="H181" s="79" t="s">
        <v>60</v>
      </c>
      <c r="I181" s="104"/>
      <c r="J181" s="79" t="s">
        <v>60</v>
      </c>
      <c r="K181" s="79" t="s">
        <v>60</v>
      </c>
      <c r="L181" s="79" t="s">
        <v>60</v>
      </c>
      <c r="M181" s="32">
        <f>SUM(D181:L181)</f>
        <v>0</v>
      </c>
      <c r="N181" s="18"/>
      <c r="O181" s="8"/>
      <c r="R181" s="95"/>
      <c r="S181" s="95"/>
      <c r="T181" s="95"/>
      <c r="U181" s="95"/>
    </row>
    <row r="182" spans="2:21" ht="12" customHeight="1">
      <c r="B182" s="89"/>
      <c r="C182" s="8" t="s">
        <v>152</v>
      </c>
      <c r="D182" s="8" t="s">
        <v>151</v>
      </c>
      <c r="E182" s="105" t="s">
        <v>60</v>
      </c>
      <c r="F182" s="79" t="s">
        <v>60</v>
      </c>
      <c r="G182" s="79"/>
      <c r="H182" s="79" t="s">
        <v>60</v>
      </c>
      <c r="I182" s="104"/>
      <c r="J182" s="79">
        <v>1296332</v>
      </c>
      <c r="K182" s="79" t="s">
        <v>60</v>
      </c>
      <c r="L182" s="79" t="s">
        <v>60</v>
      </c>
      <c r="M182" s="32">
        <f>SUM(D182:L182)</f>
        <v>1296332</v>
      </c>
      <c r="N182" s="18"/>
      <c r="O182" s="8"/>
      <c r="R182" s="95"/>
      <c r="S182" s="95"/>
      <c r="T182" s="95"/>
      <c r="U182" s="95"/>
    </row>
    <row r="183" spans="2:21" ht="12" customHeight="1">
      <c r="B183" s="89"/>
      <c r="C183" s="31" t="s">
        <v>40</v>
      </c>
      <c r="D183" s="31" t="s">
        <v>61</v>
      </c>
      <c r="E183" s="105"/>
      <c r="F183" s="79"/>
      <c r="G183" s="79"/>
      <c r="H183" s="79"/>
      <c r="I183" s="104"/>
      <c r="J183" s="79"/>
      <c r="K183" s="79"/>
      <c r="L183" s="79"/>
      <c r="M183" s="79"/>
      <c r="N183" s="18"/>
      <c r="O183" s="8"/>
      <c r="R183" s="95"/>
      <c r="S183" s="95"/>
      <c r="T183" s="95"/>
      <c r="U183" s="95"/>
    </row>
    <row r="184" spans="2:21" ht="12" customHeight="1">
      <c r="B184" s="89"/>
      <c r="C184" s="8" t="s">
        <v>147</v>
      </c>
      <c r="D184" s="8" t="s">
        <v>149</v>
      </c>
      <c r="E184" s="105"/>
      <c r="F184" s="79"/>
      <c r="G184" s="79"/>
      <c r="H184" s="79"/>
      <c r="I184" s="104"/>
      <c r="J184" s="106"/>
      <c r="K184" s="106"/>
      <c r="L184" s="79"/>
      <c r="M184" s="32"/>
      <c r="N184" s="18"/>
      <c r="O184" s="8"/>
      <c r="R184" s="95"/>
      <c r="S184" s="95"/>
      <c r="T184" s="95"/>
      <c r="U184" s="95"/>
    </row>
    <row r="185" spans="2:21" ht="12.75">
      <c r="B185" s="89"/>
      <c r="C185" s="31"/>
      <c r="D185" s="8" t="s">
        <v>148</v>
      </c>
      <c r="E185" s="105" t="s">
        <v>60</v>
      </c>
      <c r="F185" s="79" t="s">
        <v>60</v>
      </c>
      <c r="G185" s="79"/>
      <c r="H185" s="79" t="s">
        <v>60</v>
      </c>
      <c r="I185" s="104"/>
      <c r="J185" s="79" t="s">
        <v>60</v>
      </c>
      <c r="K185" s="79">
        <v>437008</v>
      </c>
      <c r="L185" s="79">
        <v>-437008</v>
      </c>
      <c r="M185" s="32">
        <f>SUM(D185:L185)</f>
        <v>0</v>
      </c>
      <c r="N185" s="18"/>
      <c r="O185" s="8"/>
      <c r="R185" s="95"/>
      <c r="S185" s="95"/>
      <c r="T185" s="95"/>
      <c r="U185" s="95"/>
    </row>
    <row r="186" spans="2:21" ht="12.75">
      <c r="B186" s="89"/>
      <c r="C186" s="8"/>
      <c r="D186" s="8"/>
      <c r="E186" s="105"/>
      <c r="F186" s="79"/>
      <c r="G186" s="79"/>
      <c r="H186" s="79"/>
      <c r="I186" s="104"/>
      <c r="J186" s="79"/>
      <c r="K186" s="79"/>
      <c r="L186" s="79"/>
      <c r="M186" s="79"/>
      <c r="N186" s="132"/>
      <c r="O186" s="8"/>
      <c r="R186" s="95"/>
      <c r="S186" s="95"/>
      <c r="T186" s="95"/>
      <c r="U186" s="95"/>
    </row>
    <row r="187" spans="2:21" ht="12.75">
      <c r="B187" s="89"/>
      <c r="C187" s="107" t="s">
        <v>62</v>
      </c>
      <c r="D187" s="107" t="s">
        <v>186</v>
      </c>
      <c r="E187" s="108">
        <f>SUM(E177:E186)</f>
        <v>2901477</v>
      </c>
      <c r="F187" s="77">
        <f>SUM(F177:F186)</f>
        <v>5071695</v>
      </c>
      <c r="G187" s="77"/>
      <c r="H187" s="77">
        <f aca="true" t="shared" si="0" ref="H187:M187">SUM(H177:H186)</f>
        <v>5778139</v>
      </c>
      <c r="I187" s="77">
        <f t="shared" si="0"/>
        <v>0</v>
      </c>
      <c r="J187" s="77">
        <f t="shared" si="0"/>
        <v>1758149</v>
      </c>
      <c r="K187" s="77">
        <f t="shared" si="0"/>
        <v>3303913</v>
      </c>
      <c r="L187" s="77">
        <f t="shared" si="0"/>
        <v>513823</v>
      </c>
      <c r="M187" s="77">
        <f t="shared" si="0"/>
        <v>19327196</v>
      </c>
      <c r="N187" s="109"/>
      <c r="O187" s="8"/>
      <c r="R187" s="95"/>
      <c r="S187" s="95"/>
      <c r="T187" s="95"/>
      <c r="U187" s="95"/>
    </row>
    <row r="188" spans="2:21" ht="12.75">
      <c r="B188" s="89"/>
      <c r="C188" s="8"/>
      <c r="D188" s="31" t="s">
        <v>187</v>
      </c>
      <c r="E188" s="110"/>
      <c r="F188" s="106"/>
      <c r="G188" s="104"/>
      <c r="H188" s="106"/>
      <c r="I188" s="104"/>
      <c r="J188" s="79"/>
      <c r="K188" s="79">
        <f>K187</f>
        <v>3303913</v>
      </c>
      <c r="L188" s="79">
        <f>L187</f>
        <v>513823</v>
      </c>
      <c r="M188" s="79">
        <f>SUM(D188:L188)</f>
        <v>3817736</v>
      </c>
      <c r="N188" s="18"/>
      <c r="O188" s="8"/>
      <c r="R188" s="95"/>
      <c r="S188" s="95"/>
      <c r="T188" s="95"/>
      <c r="U188" s="95"/>
    </row>
    <row r="189" spans="2:15" ht="8.25" customHeight="1" thickBot="1">
      <c r="B189" s="111"/>
      <c r="C189" s="67"/>
      <c r="D189" s="112"/>
      <c r="E189" s="113"/>
      <c r="F189" s="114"/>
      <c r="G189" s="114"/>
      <c r="H189" s="114"/>
      <c r="I189" s="114"/>
      <c r="J189" s="114"/>
      <c r="K189" s="114"/>
      <c r="L189" s="114"/>
      <c r="M189" s="115"/>
      <c r="N189" s="86"/>
      <c r="O189" s="104"/>
    </row>
    <row r="190" spans="2:15" ht="12" customHeight="1">
      <c r="B190" s="87"/>
      <c r="C190" s="5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2"/>
      <c r="O190" s="8"/>
    </row>
    <row r="191" spans="2:15" ht="12" customHeight="1">
      <c r="B191" s="43"/>
      <c r="C191" s="12"/>
      <c r="D191" s="54" t="s">
        <v>67</v>
      </c>
      <c r="E191" s="55"/>
      <c r="F191" s="55"/>
      <c r="G191" s="55"/>
      <c r="H191" s="55"/>
      <c r="I191" s="55"/>
      <c r="J191" s="55"/>
      <c r="K191" s="55"/>
      <c r="L191" s="13"/>
      <c r="M191" s="13" t="s">
        <v>177</v>
      </c>
      <c r="N191" s="88"/>
      <c r="O191" s="8"/>
    </row>
    <row r="192" spans="2:21" ht="25.5" customHeight="1">
      <c r="B192" s="89"/>
      <c r="C192" s="8"/>
      <c r="D192" s="90"/>
      <c r="E192" s="130" t="s">
        <v>138</v>
      </c>
      <c r="F192" s="129" t="s">
        <v>139</v>
      </c>
      <c r="G192" s="127"/>
      <c r="H192" s="91" t="s">
        <v>140</v>
      </c>
      <c r="I192" s="67"/>
      <c r="J192" s="128" t="s">
        <v>142</v>
      </c>
      <c r="K192" s="92" t="s">
        <v>143</v>
      </c>
      <c r="L192" s="128" t="s">
        <v>145</v>
      </c>
      <c r="M192" s="131" t="s">
        <v>58</v>
      </c>
      <c r="N192" s="98"/>
      <c r="O192" s="8"/>
      <c r="R192" s="94"/>
      <c r="S192" s="94"/>
      <c r="T192" s="94"/>
      <c r="U192" s="95"/>
    </row>
    <row r="193" spans="2:21" ht="25.5" customHeight="1">
      <c r="B193" s="89"/>
      <c r="C193" s="8"/>
      <c r="D193" s="90"/>
      <c r="E193" s="91" t="s">
        <v>137</v>
      </c>
      <c r="F193" s="68"/>
      <c r="G193" s="67"/>
      <c r="H193" s="91" t="s">
        <v>141</v>
      </c>
      <c r="I193" s="67"/>
      <c r="J193" s="92"/>
      <c r="K193" s="92" t="s">
        <v>144</v>
      </c>
      <c r="L193" s="92"/>
      <c r="M193" s="93"/>
      <c r="N193" s="132"/>
      <c r="O193" s="8"/>
      <c r="R193" s="94"/>
      <c r="S193" s="94"/>
      <c r="T193" s="94"/>
      <c r="U193" s="95"/>
    </row>
    <row r="194" spans="2:21" ht="12.75">
      <c r="B194" s="89"/>
      <c r="C194" s="8"/>
      <c r="D194" s="90"/>
      <c r="E194" s="96"/>
      <c r="F194" s="8"/>
      <c r="G194" s="8"/>
      <c r="H194" s="97"/>
      <c r="I194" s="8"/>
      <c r="J194" s="97"/>
      <c r="K194" s="97"/>
      <c r="L194" s="97"/>
      <c r="M194" s="24"/>
      <c r="N194" s="101"/>
      <c r="O194" s="8"/>
      <c r="R194" s="94"/>
      <c r="S194" s="94"/>
      <c r="T194" s="94"/>
      <c r="U194" s="95"/>
    </row>
    <row r="195" spans="2:21" s="36" customFormat="1" ht="12" customHeight="1">
      <c r="B195" s="99"/>
      <c r="C195" s="31" t="s">
        <v>27</v>
      </c>
      <c r="D195" s="31" t="s">
        <v>68</v>
      </c>
      <c r="E195" s="100">
        <v>2901477</v>
      </c>
      <c r="F195" s="32">
        <v>1321490</v>
      </c>
      <c r="G195" s="32"/>
      <c r="H195" s="32">
        <v>5778139</v>
      </c>
      <c r="I195" s="32"/>
      <c r="J195" s="79">
        <v>0</v>
      </c>
      <c r="K195" s="32">
        <v>2404035</v>
      </c>
      <c r="L195" s="79">
        <v>462870</v>
      </c>
      <c r="M195" s="32">
        <f>SUM(D195:L195)</f>
        <v>12868011</v>
      </c>
      <c r="N195" s="101"/>
      <c r="O195" s="8"/>
      <c r="P195" s="1"/>
      <c r="Q195" s="1"/>
      <c r="R195" s="102"/>
      <c r="S195" s="102"/>
      <c r="T195" s="102"/>
      <c r="U195" s="102"/>
    </row>
    <row r="196" spans="2:21" ht="3.75" customHeight="1">
      <c r="B196" s="89"/>
      <c r="E196" s="103"/>
      <c r="F196" s="29"/>
      <c r="G196" s="104"/>
      <c r="H196" s="104"/>
      <c r="I196" s="104"/>
      <c r="J196" s="104"/>
      <c r="K196" s="104"/>
      <c r="L196" s="104"/>
      <c r="M196" s="32"/>
      <c r="N196" s="18"/>
      <c r="O196" s="8"/>
      <c r="R196" s="102"/>
      <c r="S196" s="102"/>
      <c r="T196" s="102"/>
      <c r="U196" s="95"/>
    </row>
    <row r="197" spans="2:21" ht="12" customHeight="1">
      <c r="B197" s="89"/>
      <c r="C197" s="31" t="s">
        <v>36</v>
      </c>
      <c r="D197" s="31" t="s">
        <v>59</v>
      </c>
      <c r="E197" s="105"/>
      <c r="F197" s="79"/>
      <c r="G197" s="79"/>
      <c r="H197" s="79"/>
      <c r="I197" s="104"/>
      <c r="J197" s="79"/>
      <c r="K197" s="79"/>
      <c r="L197" s="79"/>
      <c r="M197" s="79"/>
      <c r="N197" s="18"/>
      <c r="O197" s="8"/>
      <c r="R197" s="95"/>
      <c r="S197" s="95"/>
      <c r="T197" s="95"/>
      <c r="U197" s="95"/>
    </row>
    <row r="198" spans="2:21" ht="12" customHeight="1">
      <c r="B198" s="89"/>
      <c r="C198" s="8" t="s">
        <v>146</v>
      </c>
      <c r="D198" s="8" t="s">
        <v>69</v>
      </c>
      <c r="E198" s="105" t="s">
        <v>60</v>
      </c>
      <c r="F198" s="79" t="s">
        <v>60</v>
      </c>
      <c r="G198" s="79"/>
      <c r="H198" s="79" t="s">
        <v>60</v>
      </c>
      <c r="I198" s="104"/>
      <c r="J198" s="79" t="s">
        <v>60</v>
      </c>
      <c r="K198" s="79" t="s">
        <v>60</v>
      </c>
      <c r="L198" s="106">
        <v>437008</v>
      </c>
      <c r="M198" s="32">
        <f>SUM(D198:L198)</f>
        <v>437008</v>
      </c>
      <c r="N198" s="18"/>
      <c r="O198" s="8"/>
      <c r="R198" s="95"/>
      <c r="S198" s="95"/>
      <c r="T198" s="95"/>
      <c r="U198" s="95"/>
    </row>
    <row r="199" spans="2:21" ht="12" customHeight="1">
      <c r="B199" s="89"/>
      <c r="C199" s="8" t="s">
        <v>63</v>
      </c>
      <c r="D199" s="8" t="s">
        <v>150</v>
      </c>
      <c r="E199" s="105" t="s">
        <v>60</v>
      </c>
      <c r="F199" s="79">
        <v>3750205</v>
      </c>
      <c r="G199" s="79"/>
      <c r="H199" s="79" t="s">
        <v>60</v>
      </c>
      <c r="I199" s="104"/>
      <c r="J199" s="79" t="s">
        <v>60</v>
      </c>
      <c r="K199" s="79" t="s">
        <v>60</v>
      </c>
      <c r="L199" s="79" t="s">
        <v>60</v>
      </c>
      <c r="M199" s="32">
        <f>SUM(D199:L199)</f>
        <v>3750205</v>
      </c>
      <c r="N199" s="18"/>
      <c r="O199" s="8"/>
      <c r="R199" s="95"/>
      <c r="S199" s="95"/>
      <c r="T199" s="95"/>
      <c r="U199" s="95"/>
    </row>
    <row r="200" spans="2:21" ht="12" customHeight="1">
      <c r="B200" s="89"/>
      <c r="C200" s="8" t="s">
        <v>152</v>
      </c>
      <c r="D200" s="8" t="s">
        <v>151</v>
      </c>
      <c r="E200" s="105" t="s">
        <v>60</v>
      </c>
      <c r="F200" s="79" t="s">
        <v>60</v>
      </c>
      <c r="G200" s="79"/>
      <c r="H200" s="79" t="s">
        <v>60</v>
      </c>
      <c r="I200" s="104"/>
      <c r="J200" s="79">
        <v>461817</v>
      </c>
      <c r="K200" s="79" t="s">
        <v>60</v>
      </c>
      <c r="L200" s="79" t="s">
        <v>60</v>
      </c>
      <c r="M200" s="32">
        <f>SUM(D200:L200)</f>
        <v>461817</v>
      </c>
      <c r="N200" s="18"/>
      <c r="O200" s="8"/>
      <c r="R200" s="95"/>
      <c r="S200" s="95"/>
      <c r="T200" s="95"/>
      <c r="U200" s="95"/>
    </row>
    <row r="201" spans="2:21" ht="12" customHeight="1">
      <c r="B201" s="89"/>
      <c r="C201" s="31" t="s">
        <v>40</v>
      </c>
      <c r="D201" s="31" t="s">
        <v>61</v>
      </c>
      <c r="E201" s="105"/>
      <c r="F201" s="79"/>
      <c r="G201" s="79"/>
      <c r="H201" s="79"/>
      <c r="I201" s="104"/>
      <c r="J201" s="79"/>
      <c r="K201" s="79"/>
      <c r="L201" s="79"/>
      <c r="M201" s="79"/>
      <c r="N201" s="18"/>
      <c r="O201" s="8"/>
      <c r="R201" s="95"/>
      <c r="S201" s="95"/>
      <c r="T201" s="95"/>
      <c r="U201" s="95"/>
    </row>
    <row r="202" spans="2:21" ht="12" customHeight="1">
      <c r="B202" s="89"/>
      <c r="C202" s="8" t="s">
        <v>147</v>
      </c>
      <c r="D202" s="8" t="s">
        <v>149</v>
      </c>
      <c r="E202" s="105"/>
      <c r="F202" s="79"/>
      <c r="G202" s="79"/>
      <c r="H202" s="79"/>
      <c r="I202" s="104"/>
      <c r="J202" s="106"/>
      <c r="K202" s="106"/>
      <c r="L202" s="79"/>
      <c r="M202" s="32"/>
      <c r="N202" s="18"/>
      <c r="O202" s="8"/>
      <c r="R202" s="95"/>
      <c r="S202" s="95"/>
      <c r="T202" s="95"/>
      <c r="U202" s="95"/>
    </row>
    <row r="203" spans="2:21" ht="12.75">
      <c r="B203" s="89"/>
      <c r="C203" s="31"/>
      <c r="D203" s="8" t="s">
        <v>148</v>
      </c>
      <c r="E203" s="105" t="s">
        <v>60</v>
      </c>
      <c r="F203" s="79" t="s">
        <v>60</v>
      </c>
      <c r="G203" s="79"/>
      <c r="H203" s="79" t="s">
        <v>60</v>
      </c>
      <c r="I203" s="104"/>
      <c r="J203" s="79" t="s">
        <v>60</v>
      </c>
      <c r="K203" s="79">
        <v>462870</v>
      </c>
      <c r="L203" s="79">
        <v>-462870</v>
      </c>
      <c r="M203" s="32">
        <f>SUM(D203:L203)</f>
        <v>0</v>
      </c>
      <c r="N203" s="18"/>
      <c r="O203" s="8"/>
      <c r="R203" s="95"/>
      <c r="S203" s="95"/>
      <c r="T203" s="95"/>
      <c r="U203" s="95"/>
    </row>
    <row r="204" spans="2:21" ht="12.75">
      <c r="B204" s="89"/>
      <c r="C204" s="8"/>
      <c r="D204" s="8"/>
      <c r="E204" s="105"/>
      <c r="F204" s="79"/>
      <c r="G204" s="79"/>
      <c r="H204" s="79"/>
      <c r="I204" s="104"/>
      <c r="J204" s="79"/>
      <c r="K204" s="79"/>
      <c r="L204" s="79"/>
      <c r="M204" s="79"/>
      <c r="N204" s="132"/>
      <c r="O204" s="8"/>
      <c r="R204" s="95"/>
      <c r="S204" s="95"/>
      <c r="T204" s="95"/>
      <c r="U204" s="95"/>
    </row>
    <row r="205" spans="2:21" ht="12.75">
      <c r="B205" s="89"/>
      <c r="C205" s="107" t="s">
        <v>62</v>
      </c>
      <c r="D205" s="107" t="s">
        <v>70</v>
      </c>
      <c r="E205" s="108">
        <f>SUM(E195:E204)</f>
        <v>2901477</v>
      </c>
      <c r="F205" s="77">
        <f>SUM(F195:F204)</f>
        <v>5071695</v>
      </c>
      <c r="G205" s="77"/>
      <c r="H205" s="77">
        <f aca="true" t="shared" si="1" ref="H205:M205">SUM(H195:H204)</f>
        <v>5778139</v>
      </c>
      <c r="I205" s="77">
        <f t="shared" si="1"/>
        <v>0</v>
      </c>
      <c r="J205" s="77">
        <f t="shared" si="1"/>
        <v>461817</v>
      </c>
      <c r="K205" s="77">
        <f t="shared" si="1"/>
        <v>2866905</v>
      </c>
      <c r="L205" s="77">
        <f t="shared" si="1"/>
        <v>437008</v>
      </c>
      <c r="M205" s="77">
        <f t="shared" si="1"/>
        <v>17517041</v>
      </c>
      <c r="N205" s="109"/>
      <c r="O205" s="8"/>
      <c r="R205" s="95"/>
      <c r="S205" s="95"/>
      <c r="T205" s="95"/>
      <c r="U205" s="95"/>
    </row>
    <row r="206" spans="2:21" ht="12.75">
      <c r="B206" s="89"/>
      <c r="C206" s="8"/>
      <c r="D206" s="31" t="s">
        <v>71</v>
      </c>
      <c r="E206" s="110"/>
      <c r="F206" s="106"/>
      <c r="G206" s="104"/>
      <c r="H206" s="106"/>
      <c r="I206" s="104"/>
      <c r="J206" s="79"/>
      <c r="K206" s="79">
        <f>K205</f>
        <v>2866905</v>
      </c>
      <c r="L206" s="79">
        <f>L205</f>
        <v>437008</v>
      </c>
      <c r="M206" s="79">
        <f>SUM(D206:L206)</f>
        <v>3303913</v>
      </c>
      <c r="N206" s="18"/>
      <c r="O206" s="8"/>
      <c r="R206" s="95"/>
      <c r="S206" s="95"/>
      <c r="T206" s="95"/>
      <c r="U206" s="95"/>
    </row>
    <row r="207" spans="2:15" ht="8.25" customHeight="1" thickBot="1">
      <c r="B207" s="116"/>
      <c r="C207" s="38"/>
      <c r="D207" s="117"/>
      <c r="E207" s="113"/>
      <c r="F207" s="115"/>
      <c r="G207" s="115"/>
      <c r="H207" s="115"/>
      <c r="I207" s="115"/>
      <c r="J207" s="115"/>
      <c r="K207" s="115"/>
      <c r="L207" s="115"/>
      <c r="M207" s="115"/>
      <c r="N207" s="86"/>
      <c r="O207" s="104"/>
    </row>
    <row r="208" spans="1:21" ht="15">
      <c r="A208" s="8"/>
      <c r="B208" s="135"/>
      <c r="C208" s="136"/>
      <c r="D208" s="55"/>
      <c r="E208" s="55"/>
      <c r="F208" s="55"/>
      <c r="G208" s="88"/>
      <c r="H208" s="106"/>
      <c r="I208" s="104"/>
      <c r="J208" s="106"/>
      <c r="K208" s="106"/>
      <c r="L208" s="106"/>
      <c r="M208" s="106"/>
      <c r="N208" s="95"/>
      <c r="O208" s="106"/>
      <c r="Q208" s="95"/>
      <c r="R208" s="95"/>
      <c r="S208" s="95"/>
      <c r="T208" s="95"/>
      <c r="U208" s="95"/>
    </row>
    <row r="209" spans="2:21" ht="15.75" thickBot="1">
      <c r="B209" s="43"/>
      <c r="C209" s="12"/>
      <c r="D209" s="54" t="s">
        <v>175</v>
      </c>
      <c r="E209" s="55"/>
      <c r="F209" s="13" t="s">
        <v>177</v>
      </c>
      <c r="G209" s="118"/>
      <c r="H209" s="53"/>
      <c r="I209" s="53"/>
      <c r="J209" s="53"/>
      <c r="K209" s="53"/>
      <c r="L209" s="53"/>
      <c r="M209" s="53"/>
      <c r="N209" s="53"/>
      <c r="O209" s="53"/>
      <c r="Q209" s="95"/>
      <c r="R209" s="94"/>
      <c r="S209" s="94"/>
      <c r="T209" s="94"/>
      <c r="U209" s="95"/>
    </row>
    <row r="210" spans="2:7" ht="12.75">
      <c r="B210" s="119"/>
      <c r="C210" s="120"/>
      <c r="D210" s="120"/>
      <c r="E210" s="120"/>
      <c r="F210" s="120"/>
      <c r="G210" s="121"/>
    </row>
    <row r="211" spans="2:7" ht="12.75">
      <c r="B211" s="20"/>
      <c r="C211" s="8"/>
      <c r="D211" s="8"/>
      <c r="E211" s="19" t="s">
        <v>174</v>
      </c>
      <c r="F211" s="19" t="s">
        <v>72</v>
      </c>
      <c r="G211" s="18"/>
    </row>
    <row r="212" spans="2:16" ht="5.25" customHeight="1">
      <c r="B212" s="20"/>
      <c r="C212" s="8"/>
      <c r="D212" s="31"/>
      <c r="E212" s="29"/>
      <c r="F212" s="29"/>
      <c r="G212" s="33"/>
      <c r="H212" s="29"/>
      <c r="I212" s="8"/>
      <c r="J212" s="8"/>
      <c r="K212" s="8"/>
      <c r="L212" s="8"/>
      <c r="M212" s="8"/>
      <c r="N212" s="8"/>
      <c r="O212" s="8"/>
      <c r="P212" s="8"/>
    </row>
    <row r="213" spans="2:7" ht="12.75">
      <c r="B213" s="20"/>
      <c r="C213" s="8" t="s">
        <v>51</v>
      </c>
      <c r="D213" s="8" t="s">
        <v>153</v>
      </c>
      <c r="E213" s="137">
        <v>513823</v>
      </c>
      <c r="F213" s="122">
        <v>437008</v>
      </c>
      <c r="G213" s="18"/>
    </row>
    <row r="214" spans="2:16" ht="5.25" customHeight="1">
      <c r="B214" s="20"/>
      <c r="C214" s="8"/>
      <c r="D214" s="31"/>
      <c r="E214" s="29"/>
      <c r="F214" s="29"/>
      <c r="G214" s="33"/>
      <c r="H214" s="29"/>
      <c r="I214" s="8"/>
      <c r="J214" s="8"/>
      <c r="K214" s="8"/>
      <c r="L214" s="8"/>
      <c r="M214" s="8"/>
      <c r="N214" s="8"/>
      <c r="O214" s="8"/>
      <c r="P214" s="8"/>
    </row>
    <row r="215" spans="2:7" ht="12.75">
      <c r="B215" s="20"/>
      <c r="C215" s="133" t="s">
        <v>162</v>
      </c>
      <c r="D215" s="123" t="s">
        <v>154</v>
      </c>
      <c r="E215" s="137">
        <v>3303913</v>
      </c>
      <c r="F215" s="122">
        <v>2866905</v>
      </c>
      <c r="G215" s="18"/>
    </row>
    <row r="216" spans="2:16" ht="5.25" customHeight="1">
      <c r="B216" s="20"/>
      <c r="C216" s="8"/>
      <c r="D216" s="31"/>
      <c r="E216" s="29"/>
      <c r="F216" s="29"/>
      <c r="G216" s="33"/>
      <c r="H216" s="29"/>
      <c r="I216" s="8"/>
      <c r="J216" s="8"/>
      <c r="K216" s="8"/>
      <c r="L216" s="8"/>
      <c r="M216" s="8"/>
      <c r="N216" s="8"/>
      <c r="O216" s="8"/>
      <c r="P216" s="8"/>
    </row>
    <row r="217" spans="2:7" ht="12.75">
      <c r="B217" s="20"/>
      <c r="C217" s="133" t="s">
        <v>163</v>
      </c>
      <c r="D217" s="123" t="s">
        <v>155</v>
      </c>
      <c r="E217" s="124" t="s">
        <v>60</v>
      </c>
      <c r="F217" s="124" t="s">
        <v>60</v>
      </c>
      <c r="G217" s="18"/>
    </row>
    <row r="218" spans="2:16" ht="5.25" customHeight="1">
      <c r="B218" s="20"/>
      <c r="C218" s="8"/>
      <c r="D218" s="31"/>
      <c r="E218" s="29"/>
      <c r="F218" s="29"/>
      <c r="G218" s="33"/>
      <c r="H218" s="29"/>
      <c r="I218" s="8"/>
      <c r="J218" s="8"/>
      <c r="K218" s="8"/>
      <c r="L218" s="8"/>
      <c r="M218" s="8"/>
      <c r="N218" s="8"/>
      <c r="O218" s="8"/>
      <c r="P218" s="8"/>
    </row>
    <row r="219" spans="2:7" ht="12.75">
      <c r="B219" s="20"/>
      <c r="C219" s="133" t="s">
        <v>164</v>
      </c>
      <c r="D219" s="8" t="s">
        <v>156</v>
      </c>
      <c r="E219" s="124" t="s">
        <v>60</v>
      </c>
      <c r="F219" s="124" t="s">
        <v>60</v>
      </c>
      <c r="G219" s="18"/>
    </row>
    <row r="220" spans="2:7" ht="12.75">
      <c r="B220" s="20"/>
      <c r="C220" s="8"/>
      <c r="D220" s="8" t="s">
        <v>157</v>
      </c>
      <c r="E220" s="8"/>
      <c r="F220" s="8"/>
      <c r="G220" s="18"/>
    </row>
    <row r="221" spans="2:16" ht="5.25" customHeight="1">
      <c r="B221" s="20"/>
      <c r="C221" s="8"/>
      <c r="D221" s="31"/>
      <c r="E221" s="29"/>
      <c r="F221" s="29"/>
      <c r="G221" s="33"/>
      <c r="H221" s="29"/>
      <c r="I221" s="8"/>
      <c r="J221" s="8"/>
      <c r="K221" s="8"/>
      <c r="L221" s="8"/>
      <c r="M221" s="8"/>
      <c r="N221" s="8"/>
      <c r="O221" s="8"/>
      <c r="P221" s="8"/>
    </row>
    <row r="222" spans="2:7" ht="12.75">
      <c r="B222" s="20"/>
      <c r="C222" s="133" t="s">
        <v>165</v>
      </c>
      <c r="D222" s="8" t="s">
        <v>158</v>
      </c>
      <c r="E222" s="124" t="s">
        <v>60</v>
      </c>
      <c r="F222" s="124" t="s">
        <v>60</v>
      </c>
      <c r="G222" s="18"/>
    </row>
    <row r="223" spans="2:7" ht="12.75">
      <c r="B223" s="20"/>
      <c r="C223" s="8"/>
      <c r="D223" s="8" t="s">
        <v>159</v>
      </c>
      <c r="E223" s="8"/>
      <c r="F223" s="8"/>
      <c r="G223" s="18"/>
    </row>
    <row r="224" spans="2:16" ht="5.25" customHeight="1">
      <c r="B224" s="20"/>
      <c r="C224" s="8"/>
      <c r="D224" s="31"/>
      <c r="E224" s="29"/>
      <c r="F224" s="29"/>
      <c r="G224" s="33"/>
      <c r="H224" s="29"/>
      <c r="I224" s="8"/>
      <c r="J224" s="8"/>
      <c r="K224" s="8"/>
      <c r="L224" s="8"/>
      <c r="M224" s="8"/>
      <c r="N224" s="8"/>
      <c r="O224" s="8"/>
      <c r="P224" s="8"/>
    </row>
    <row r="225" spans="2:7" ht="12.75">
      <c r="B225" s="20"/>
      <c r="C225" s="8" t="s">
        <v>166</v>
      </c>
      <c r="D225" s="123" t="s">
        <v>188</v>
      </c>
      <c r="E225" s="137">
        <f>E213+E215</f>
        <v>3817736</v>
      </c>
      <c r="F225" s="122">
        <f>F213+F215</f>
        <v>3303913</v>
      </c>
      <c r="G225" s="18"/>
    </row>
    <row r="226" spans="2:16" ht="5.25" customHeight="1">
      <c r="B226" s="20"/>
      <c r="C226" s="8"/>
      <c r="D226" s="31"/>
      <c r="E226" s="29"/>
      <c r="F226" s="29"/>
      <c r="G226" s="33"/>
      <c r="H226" s="29"/>
      <c r="I226" s="8"/>
      <c r="J226" s="8"/>
      <c r="K226" s="8"/>
      <c r="L226" s="8"/>
      <c r="M226" s="8"/>
      <c r="N226" s="8"/>
      <c r="O226" s="8"/>
      <c r="P226" s="8"/>
    </row>
    <row r="227" spans="2:7" ht="12.75">
      <c r="B227" s="20"/>
      <c r="C227" s="8"/>
      <c r="D227" s="8" t="s">
        <v>167</v>
      </c>
      <c r="E227" s="8"/>
      <c r="F227" s="8"/>
      <c r="G227" s="18"/>
    </row>
    <row r="228" spans="2:16" ht="5.25" customHeight="1" thickBot="1">
      <c r="B228" s="37"/>
      <c r="C228" s="38"/>
      <c r="D228" s="39"/>
      <c r="E228" s="40"/>
      <c r="F228" s="40"/>
      <c r="G228" s="125"/>
      <c r="H228" s="29"/>
      <c r="I228" s="8"/>
      <c r="J228" s="8"/>
      <c r="K228" s="8"/>
      <c r="L228" s="8"/>
      <c r="M228" s="8"/>
      <c r="N228" s="8"/>
      <c r="O228" s="8"/>
      <c r="P228" s="8"/>
    </row>
    <row r="229" spans="3:4" ht="12.75">
      <c r="C229" s="95"/>
      <c r="D229" s="95"/>
    </row>
    <row r="230" spans="3:4" ht="12.75">
      <c r="C230" s="95"/>
      <c r="D230" s="95"/>
    </row>
    <row r="231" spans="3:4" ht="12.75">
      <c r="C231" s="95"/>
      <c r="D231" s="95"/>
    </row>
    <row r="232" spans="2:5" ht="12.75">
      <c r="B232" s="36" t="s">
        <v>195</v>
      </c>
      <c r="E232" s="36" t="s">
        <v>64</v>
      </c>
    </row>
    <row r="233" ht="12.75">
      <c r="E233" s="36" t="s">
        <v>65</v>
      </c>
    </row>
  </sheetData>
  <sheetProtection password="F7D6" sheet="1" objects="1" scenarios="1"/>
  <mergeCells count="3">
    <mergeCell ref="B4:F7"/>
    <mergeCell ref="B8:G8"/>
    <mergeCell ref="B9:G9"/>
  </mergeCells>
  <printOptions horizontalCentered="1"/>
  <pageMargins left="0.75" right="0.75" top="0.7874015748031497" bottom="0.3937007874015748" header="0" footer="0"/>
  <pageSetup horizontalDpi="600" verticalDpi="600" orientation="portrait" paperSize="9" scale="85" r:id="rId1"/>
  <headerFooter alignWithMargins="0">
    <oddHeader>&amp;L&amp;"Arial,Krepko"INTERTRADE ITA, d.d.  &amp;R&amp;"Arial,Krepko"Nerevidirani nekonsolidirani računovodski izkazi za leto 2007</oddHeader>
    <oddFooter>&amp;R&amp;"Arial,Krepko"- 5 -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Intertrade ITA d.d.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Maršič</dc:creator>
  <cp:keywords/>
  <dc:description/>
  <cp:lastModifiedBy>Emil Maršič</cp:lastModifiedBy>
  <cp:lastPrinted>2008-03-19T09:14:00Z</cp:lastPrinted>
  <dcterms:created xsi:type="dcterms:W3CDTF">2007-03-20T09:39:06Z</dcterms:created>
  <dcterms:modified xsi:type="dcterms:W3CDTF">2008-03-20T07:27:09Z</dcterms:modified>
  <cp:category/>
  <cp:version/>
  <cp:contentType/>
  <cp:contentStatus/>
</cp:coreProperties>
</file>